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B\ZARZĄDZENIA\Zarządzenia PM 2018 rok\Czerwiec 2018r\zadania rządowe\"/>
    </mc:Choice>
  </mc:AlternateContent>
  <bookViews>
    <workbookView xWindow="0" yWindow="0" windowWidth="25200" windowHeight="11985" activeTab="1"/>
  </bookViews>
  <sheets>
    <sheet name="zał 1" sheetId="2" r:id="rId1"/>
    <sheet name="zał 2" sheetId="1" r:id="rId2"/>
  </sheets>
  <definedNames>
    <definedName name="_xlnm.Print_Titles" localSheetId="0">'zał 1'!$6:$8</definedName>
    <definedName name="_xlnm.Print_Titles" localSheetId="1">'zał 2'!$6:$8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L64" i="1"/>
  <c r="K64" i="1"/>
  <c r="J64" i="1"/>
  <c r="I64" i="1"/>
  <c r="H64" i="1"/>
  <c r="M65" i="1"/>
  <c r="L65" i="1"/>
  <c r="K65" i="1"/>
  <c r="J65" i="1"/>
  <c r="I65" i="1"/>
  <c r="H65" i="1"/>
  <c r="H9" i="1"/>
  <c r="H10" i="1"/>
  <c r="M17" i="1"/>
  <c r="M16" i="1" s="1"/>
  <c r="M15" i="1" s="1"/>
  <c r="L17" i="1"/>
  <c r="L16" i="1" s="1"/>
  <c r="L15" i="1" s="1"/>
  <c r="K16" i="1"/>
  <c r="J16" i="1"/>
  <c r="J15" i="1" s="1"/>
  <c r="I16" i="1"/>
  <c r="I15" i="1" s="1"/>
  <c r="H16" i="1"/>
  <c r="K15" i="1"/>
  <c r="H15" i="1"/>
  <c r="M14" i="1"/>
  <c r="M13" i="1" s="1"/>
  <c r="M12" i="1" s="1"/>
  <c r="L14" i="1"/>
  <c r="L13" i="1"/>
  <c r="L12" i="1" s="1"/>
  <c r="K13" i="1"/>
  <c r="K12" i="1" s="1"/>
  <c r="K11" i="1" s="1"/>
  <c r="K10" i="1" s="1"/>
  <c r="J13" i="1"/>
  <c r="J12" i="1" s="1"/>
  <c r="J11" i="1" s="1"/>
  <c r="J10" i="1" s="1"/>
  <c r="I13" i="1"/>
  <c r="H13" i="1"/>
  <c r="H12" i="1" s="1"/>
  <c r="I12" i="1"/>
  <c r="I11" i="1" s="1"/>
  <c r="I10" i="1" s="1"/>
  <c r="H11" i="1" l="1"/>
  <c r="M11" i="1"/>
  <c r="M10" i="1" s="1"/>
  <c r="L11" i="1"/>
  <c r="L10" i="1" s="1"/>
  <c r="E17" i="2" l="1"/>
  <c r="D17" i="2"/>
  <c r="D18" i="2"/>
  <c r="I20" i="2"/>
  <c r="H20" i="2"/>
  <c r="G20" i="2"/>
  <c r="F20" i="2"/>
  <c r="E20" i="2"/>
  <c r="D20" i="2"/>
  <c r="H21" i="2"/>
  <c r="G31" i="2"/>
  <c r="F31" i="2"/>
  <c r="E31" i="2"/>
  <c r="D31" i="2"/>
  <c r="D34" i="2"/>
  <c r="I32" i="2"/>
  <c r="H32" i="2"/>
  <c r="G25" i="2"/>
  <c r="F25" i="2"/>
  <c r="E25" i="2"/>
  <c r="E24" i="2" s="1"/>
  <c r="D25" i="2"/>
  <c r="D24" i="2" s="1"/>
  <c r="E28" i="2"/>
  <c r="I27" i="2"/>
  <c r="H27" i="2"/>
  <c r="I13" i="2"/>
  <c r="I12" i="2" s="1"/>
  <c r="I11" i="2" s="1"/>
  <c r="H13" i="2"/>
  <c r="H12" i="2" s="1"/>
  <c r="H11" i="2" s="1"/>
  <c r="G12" i="2"/>
  <c r="G11" i="2" s="1"/>
  <c r="F12" i="2"/>
  <c r="F11" i="2" s="1"/>
  <c r="E12" i="2"/>
  <c r="E11" i="2" s="1"/>
  <c r="D12" i="2"/>
  <c r="D11" i="2" s="1"/>
  <c r="I21" i="2" l="1"/>
  <c r="M74" i="1"/>
  <c r="M73" i="1" s="1"/>
  <c r="M72" i="1" s="1"/>
  <c r="M71" i="1" s="1"/>
  <c r="M70" i="1" s="1"/>
  <c r="L74" i="1"/>
  <c r="L73" i="1" s="1"/>
  <c r="L72" i="1" s="1"/>
  <c r="L71" i="1" s="1"/>
  <c r="L70" i="1" s="1"/>
  <c r="K73" i="1"/>
  <c r="J73" i="1"/>
  <c r="I73" i="1"/>
  <c r="I72" i="1" s="1"/>
  <c r="I71" i="1" s="1"/>
  <c r="I70" i="1" s="1"/>
  <c r="H73" i="1"/>
  <c r="H72" i="1" s="1"/>
  <c r="H71" i="1" s="1"/>
  <c r="H70" i="1" s="1"/>
  <c r="K72" i="1"/>
  <c r="K71" i="1" s="1"/>
  <c r="K70" i="1" s="1"/>
  <c r="J72" i="1"/>
  <c r="J71" i="1" s="1"/>
  <c r="J70" i="1" s="1"/>
  <c r="M22" i="1"/>
  <c r="M21" i="1" s="1"/>
  <c r="M20" i="1" s="1"/>
  <c r="M19" i="1" s="1"/>
  <c r="L22" i="1"/>
  <c r="L21" i="1" s="1"/>
  <c r="L20" i="1" s="1"/>
  <c r="L19" i="1" s="1"/>
  <c r="K21" i="1"/>
  <c r="K20" i="1" s="1"/>
  <c r="K19" i="1" s="1"/>
  <c r="J21" i="1"/>
  <c r="J20" i="1" s="1"/>
  <c r="J19" i="1" s="1"/>
  <c r="I21" i="1"/>
  <c r="I20" i="1" s="1"/>
  <c r="I19" i="1" s="1"/>
  <c r="H21" i="1"/>
  <c r="H20" i="1"/>
  <c r="H19" i="1" s="1"/>
  <c r="H44" i="1" l="1"/>
  <c r="K63" i="1"/>
  <c r="K62" i="1" s="1"/>
  <c r="K61" i="1" s="1"/>
  <c r="J63" i="1"/>
  <c r="J62" i="1" s="1"/>
  <c r="J61" i="1" s="1"/>
  <c r="I63" i="1"/>
  <c r="I62" i="1" s="1"/>
  <c r="I61" i="1" s="1"/>
  <c r="H63" i="1"/>
  <c r="H62" i="1" s="1"/>
  <c r="H61" i="1" s="1"/>
  <c r="M69" i="1"/>
  <c r="L69" i="1"/>
  <c r="M68" i="1"/>
  <c r="L68" i="1"/>
  <c r="M67" i="1"/>
  <c r="L67" i="1"/>
  <c r="M37" i="1"/>
  <c r="K34" i="1"/>
  <c r="J34" i="1"/>
  <c r="I34" i="1"/>
  <c r="H34" i="1"/>
  <c r="M41" i="1"/>
  <c r="L41" i="1"/>
  <c r="M40" i="1"/>
  <c r="L40" i="1"/>
  <c r="M39" i="1"/>
  <c r="L39" i="1"/>
  <c r="M38" i="1"/>
  <c r="L38" i="1"/>
  <c r="L37" i="1"/>
  <c r="M36" i="1" l="1"/>
  <c r="L36" i="1"/>
  <c r="M35" i="1"/>
  <c r="L35" i="1"/>
  <c r="K57" i="1"/>
  <c r="J57" i="1"/>
  <c r="I57" i="1"/>
  <c r="H57" i="1"/>
  <c r="H43" i="1" s="1"/>
  <c r="H42" i="1" s="1"/>
  <c r="M58" i="1"/>
  <c r="M57" i="1" s="1"/>
  <c r="L58" i="1"/>
  <c r="L57" i="1" s="1"/>
  <c r="K44" i="1"/>
  <c r="K43" i="1" s="1"/>
  <c r="J44" i="1"/>
  <c r="I44" i="1"/>
  <c r="M56" i="1"/>
  <c r="L56" i="1"/>
  <c r="M55" i="1"/>
  <c r="L55" i="1"/>
  <c r="M54" i="1"/>
  <c r="L54" i="1"/>
  <c r="M53" i="1"/>
  <c r="L53" i="1"/>
  <c r="M52" i="1"/>
  <c r="L52" i="1"/>
  <c r="M51" i="1"/>
  <c r="L51" i="1"/>
  <c r="M50" i="1"/>
  <c r="L50" i="1"/>
  <c r="M49" i="1"/>
  <c r="L49" i="1"/>
  <c r="M45" i="1"/>
  <c r="L45" i="1"/>
  <c r="M60" i="1"/>
  <c r="M59" i="1" s="1"/>
  <c r="L60" i="1"/>
  <c r="L59" i="1" s="1"/>
  <c r="K59" i="1"/>
  <c r="J59" i="1"/>
  <c r="I59" i="1"/>
  <c r="H59" i="1"/>
  <c r="M66" i="1"/>
  <c r="M63" i="1" s="1"/>
  <c r="M62" i="1" s="1"/>
  <c r="M61" i="1" s="1"/>
  <c r="L66" i="1"/>
  <c r="L63" i="1" s="1"/>
  <c r="L62" i="1" s="1"/>
  <c r="L61" i="1" s="1"/>
  <c r="L46" i="1"/>
  <c r="M46" i="1"/>
  <c r="L47" i="1"/>
  <c r="M47" i="1"/>
  <c r="L48" i="1"/>
  <c r="M48" i="1"/>
  <c r="I43" i="1" l="1"/>
  <c r="J43" i="1"/>
  <c r="M34" i="1"/>
  <c r="L34" i="1"/>
  <c r="M44" i="1"/>
  <c r="M43" i="1" s="1"/>
  <c r="L44" i="1"/>
  <c r="L43" i="1" s="1"/>
  <c r="M26" i="1"/>
  <c r="M25" i="1" s="1"/>
  <c r="M24" i="1" s="1"/>
  <c r="M23" i="1" s="1"/>
  <c r="M18" i="1" s="1"/>
  <c r="M9" i="1" s="1"/>
  <c r="L26" i="1"/>
  <c r="L25" i="1" s="1"/>
  <c r="L24" i="1" s="1"/>
  <c r="L23" i="1" s="1"/>
  <c r="L18" i="1" s="1"/>
  <c r="L9" i="1" s="1"/>
  <c r="K25" i="1"/>
  <c r="K24" i="1" s="1"/>
  <c r="K23" i="1" s="1"/>
  <c r="K18" i="1" s="1"/>
  <c r="K9" i="1" s="1"/>
  <c r="J25" i="1"/>
  <c r="J24" i="1" s="1"/>
  <c r="J23" i="1" s="1"/>
  <c r="J18" i="1" s="1"/>
  <c r="J9" i="1" s="1"/>
  <c r="I25" i="1"/>
  <c r="I24" i="1" s="1"/>
  <c r="I23" i="1" s="1"/>
  <c r="I18" i="1" s="1"/>
  <c r="I9" i="1" s="1"/>
  <c r="H25" i="1"/>
  <c r="H24" i="1" s="1"/>
  <c r="H23" i="1" s="1"/>
  <c r="H18" i="1" s="1"/>
  <c r="G34" i="2" l="1"/>
  <c r="H34" i="2"/>
  <c r="E34" i="2"/>
  <c r="I33" i="2"/>
  <c r="I31" i="2" s="1"/>
  <c r="H33" i="2"/>
  <c r="H31" i="2" s="1"/>
  <c r="D30" i="2"/>
  <c r="I26" i="2"/>
  <c r="I25" i="2" s="1"/>
  <c r="H26" i="2"/>
  <c r="E23" i="2"/>
  <c r="D23" i="2"/>
  <c r="D22" i="2" l="1"/>
  <c r="E22" i="2"/>
  <c r="H25" i="2"/>
  <c r="H30" i="2"/>
  <c r="H29" i="2" s="1"/>
  <c r="F30" i="2"/>
  <c r="F29" i="2" s="1"/>
  <c r="G30" i="2"/>
  <c r="G29" i="2" s="1"/>
  <c r="I34" i="2"/>
  <c r="I30" i="2" s="1"/>
  <c r="I29" i="2" s="1"/>
  <c r="D29" i="2"/>
  <c r="E30" i="2"/>
  <c r="E29" i="2" s="1"/>
  <c r="E19" i="2" l="1"/>
  <c r="E18" i="2" s="1"/>
  <c r="D19" i="2"/>
  <c r="G24" i="2"/>
  <c r="G23" i="2" s="1"/>
  <c r="G22" i="2" s="1"/>
  <c r="G17" i="2" s="1"/>
  <c r="I28" i="2"/>
  <c r="I24" i="2" s="1"/>
  <c r="I23" i="2" s="1"/>
  <c r="I22" i="2" s="1"/>
  <c r="I17" i="2" s="1"/>
  <c r="H28" i="2"/>
  <c r="H24" i="2" s="1"/>
  <c r="H23" i="2" s="1"/>
  <c r="H22" i="2" s="1"/>
  <c r="H17" i="2" s="1"/>
  <c r="F24" i="2"/>
  <c r="F23" i="2" s="1"/>
  <c r="F22" i="2" s="1"/>
  <c r="F17" i="2" s="1"/>
  <c r="J42" i="1"/>
  <c r="I42" i="1"/>
  <c r="K42" i="1"/>
  <c r="F19" i="2" l="1"/>
  <c r="F18" i="2" s="1"/>
  <c r="H19" i="2"/>
  <c r="H18" i="2" s="1"/>
  <c r="I19" i="2"/>
  <c r="I18" i="2" s="1"/>
  <c r="G19" i="2"/>
  <c r="G18" i="2" s="1"/>
  <c r="L42" i="1"/>
  <c r="M42" i="1"/>
  <c r="N9" i="1"/>
  <c r="F15" i="2" l="1"/>
  <c r="I32" i="1" l="1"/>
  <c r="I31" i="1" s="1"/>
  <c r="J32" i="1"/>
  <c r="J31" i="1" s="1"/>
  <c r="K32" i="1"/>
  <c r="K31" i="1" s="1"/>
  <c r="H32" i="1"/>
  <c r="H31" i="1" s="1"/>
  <c r="M33" i="1"/>
  <c r="L33" i="1"/>
  <c r="M32" i="1" l="1"/>
  <c r="M31" i="1" s="1"/>
  <c r="L32" i="1"/>
  <c r="L31" i="1" s="1"/>
  <c r="I30" i="1" l="1"/>
  <c r="M30" i="1"/>
  <c r="J30" i="1"/>
  <c r="K30" i="1"/>
  <c r="H30" i="1"/>
  <c r="L30" i="1"/>
  <c r="I16" i="2"/>
  <c r="I15" i="2" s="1"/>
  <c r="I14" i="2" s="1"/>
  <c r="I10" i="2" s="1"/>
  <c r="H16" i="2"/>
  <c r="H15" i="2" s="1"/>
  <c r="H14" i="2" s="1"/>
  <c r="H10" i="2" s="1"/>
  <c r="G15" i="2"/>
  <c r="G14" i="2" s="1"/>
  <c r="G10" i="2" s="1"/>
  <c r="F14" i="2"/>
  <c r="F10" i="2" s="1"/>
  <c r="E15" i="2"/>
  <c r="E14" i="2" s="1"/>
  <c r="E10" i="2" s="1"/>
  <c r="D15" i="2"/>
  <c r="D14" i="2" s="1"/>
  <c r="D10" i="2" s="1"/>
  <c r="K28" i="1" l="1"/>
  <c r="K27" i="1" s="1"/>
  <c r="K29" i="1"/>
  <c r="J29" i="1"/>
  <c r="J28" i="1" s="1"/>
  <c r="J27" i="1" s="1"/>
  <c r="M28" i="1"/>
  <c r="M27" i="1" s="1"/>
  <c r="M29" i="1"/>
  <c r="L29" i="1"/>
  <c r="L28" i="1" s="1"/>
  <c r="L27" i="1" s="1"/>
  <c r="N27" i="1" s="1"/>
  <c r="H28" i="1"/>
  <c r="H27" i="1" s="1"/>
  <c r="H29" i="1"/>
  <c r="I29" i="1"/>
  <c r="I28" i="1" s="1"/>
  <c r="I27" i="1" s="1"/>
</calcChain>
</file>

<file path=xl/sharedStrings.xml><?xml version="1.0" encoding="utf-8"?>
<sst xmlns="http://schemas.openxmlformats.org/spreadsheetml/2006/main" count="153" uniqueCount="73">
  <si>
    <t>do Zarządzenia PM</t>
  </si>
  <si>
    <t>( w złotych)</t>
  </si>
  <si>
    <t xml:space="preserve">GMINA </t>
  </si>
  <si>
    <t>POWIAT</t>
  </si>
  <si>
    <t>RAZEM</t>
  </si>
  <si>
    <t>Sposób finansowania</t>
  </si>
  <si>
    <t>Jedn. real.</t>
  </si>
  <si>
    <t>Dz.</t>
  </si>
  <si>
    <t>Rozdział</t>
  </si>
  <si>
    <t>Par.</t>
  </si>
  <si>
    <t>Nr. zad.</t>
  </si>
  <si>
    <t>Wyszczególnienie</t>
  </si>
  <si>
    <t xml:space="preserve">Zwiększyć </t>
  </si>
  <si>
    <t>Zmniejszyć</t>
  </si>
  <si>
    <t>WYDATKI</t>
  </si>
  <si>
    <t>Załącznik Nr 1</t>
  </si>
  <si>
    <t>ZADANIA Z ZAKRESU ADMINISTRACJI RZĄDOWEJ I INNE ZLECONE MIASTU ODRĘBNYMI USTAWAMI</t>
  </si>
  <si>
    <r>
      <rPr>
        <b/>
        <sz val="9"/>
        <rFont val="Arial"/>
        <family val="2"/>
        <charset val="238"/>
      </rPr>
      <t>Wydatki bieżące</t>
    </r>
    <r>
      <rPr>
        <sz val="9"/>
        <rFont val="Arial"/>
        <family val="2"/>
        <charset val="238"/>
      </rPr>
      <t>, w szczególności na:</t>
    </r>
  </si>
  <si>
    <t>Załącznik Nr 2</t>
  </si>
  <si>
    <t>DOCHODY</t>
  </si>
  <si>
    <t>ORG</t>
  </si>
  <si>
    <t>Dochody bieżące, w tym:</t>
  </si>
  <si>
    <t xml:space="preserve">- dotacje celowe otrzymane z budżetu państwa na zadania z zakresu administracji rządowej oraz inne zadania zlecone ustawami </t>
  </si>
  <si>
    <t>1.5.</t>
  </si>
  <si>
    <t>Zadania zlecone gminie realizowane ze środków zewnętrznych</t>
  </si>
  <si>
    <t>1) Wydatki jednostek budżetowych, w tym na:</t>
  </si>
  <si>
    <t>b) wydatki związane z realizacją ich statutowych zadań</t>
  </si>
  <si>
    <t>Świadczenia społeczne</t>
  </si>
  <si>
    <t>RODZINA</t>
  </si>
  <si>
    <t>OPS</t>
  </si>
  <si>
    <t>Ośrodek Pomocy Społecznej</t>
  </si>
  <si>
    <t>UM/Or</t>
  </si>
  <si>
    <t>Urząd Miasta/Wydział Organizacyjny</t>
  </si>
  <si>
    <t>Wynagrodzenia osobowe pracowników</t>
  </si>
  <si>
    <t>Składki na ubezpieczenia społeczne</t>
  </si>
  <si>
    <t xml:space="preserve">Składki na Fundusz Pracy </t>
  </si>
  <si>
    <t>a) wynagrodzenia i składki od nich naliczane</t>
  </si>
  <si>
    <t>3) Świadczenia na rzecz osób fizycznych</t>
  </si>
  <si>
    <t>Pomoc państwa w wychowaniu dzieci (13.4.1.5)</t>
  </si>
  <si>
    <t>000-094-000-000</t>
  </si>
  <si>
    <t>Wspieranie rodziny</t>
  </si>
  <si>
    <t>Pomoc państwa w wychowaniu dzieci (13.4.1.5)(Dobry start)</t>
  </si>
  <si>
    <t>UM/Sr</t>
  </si>
  <si>
    <t>Urząd Miasta/Wydział Spraw Rodzinnych i Alimentacyjnych</t>
  </si>
  <si>
    <t xml:space="preserve">Zakup materiałów i wyposażenia </t>
  </si>
  <si>
    <t>Zakup środków żywności</t>
  </si>
  <si>
    <t>Zakup energii</t>
  </si>
  <si>
    <t>Zakup usług zdrowotnych</t>
  </si>
  <si>
    <t>Zakup usług pozostałych</t>
  </si>
  <si>
    <t>Opłaty z tytułu zakupu usług telekomunikacyjnych</t>
  </si>
  <si>
    <t>Odpisy na zakładowy fundusz świadczeń socjalnych</t>
  </si>
  <si>
    <t>Szkolenia pracowników niebędących członkami korpusu służby cywilnej</t>
  </si>
  <si>
    <t>UM/It</t>
  </si>
  <si>
    <t>Urząd Miasta/Wydział Informatyki</t>
  </si>
  <si>
    <t>Podróże służbowe krajowe</t>
  </si>
  <si>
    <t>2.5.</t>
  </si>
  <si>
    <t>Zadania rządowe realizowane przez powiat ze środków zewnętrznych</t>
  </si>
  <si>
    <t>POZOSTAŁE ZADANIA W ZAKRESIE POLITYKI SPOŁECZNEJ</t>
  </si>
  <si>
    <t>Pomoc dla repatriantów</t>
  </si>
  <si>
    <t>UM/PSM</t>
  </si>
  <si>
    <t>Dotacje celowe otrzymane z budżetu państwa na zadania bieżące z zakresu administracji rządowej oraz inne zadania zlecone ustawami realizowane przez powiat (rezerwa celowa poz.13)</t>
  </si>
  <si>
    <t>000-092-000-000</t>
  </si>
  <si>
    <t>Wydawanie postanowień i decyzji w sprawach związanych z nabyciem obywatelstwa polskiego w trybie repatriacji, pomoc dla repatriantów(16.1.3.2.)</t>
  </si>
  <si>
    <t xml:space="preserve">Wydatki osobowe niezaliczone do wynagrodzeń </t>
  </si>
  <si>
    <t>Dotacje celowe otrzymane z budżetu państwa na realizację zadań bieżących z zakresu administracji rządowej oraz innych zadań zleconych gminie ustawami (ustawa budżetowa)</t>
  </si>
  <si>
    <t xml:space="preserve">Dotacje celowe otrzymane z budżetu państwa na zadania bieżące z zakresu administracji rządowej zlecone gminom, związane z realizacją świadczenia wychowawczego stanowiącego pomoc państwa w wychowywaniu dzieci(ustawa budżetowa) </t>
  </si>
  <si>
    <t>Świadczenie wychowawcze</t>
  </si>
  <si>
    <t>Urząd Miasta/Wydział Polityki Społecznej i Mieszkaniowej</t>
  </si>
  <si>
    <t>Dotacje celowe otrzymane z budżetu państwa na zadania bieżące z zakresu administracji rządowej oraz inne zadania zlecone ustawami realizowane przez powiat (ustawa budżetowa)</t>
  </si>
  <si>
    <t>000-044-000-000</t>
  </si>
  <si>
    <t>Nr Or-IV.0050.318.2018</t>
  </si>
  <si>
    <t>z dnia 27 czerwca 2018 r.</t>
  </si>
  <si>
    <t>z dnia 27 czerwiec 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</si>
</sst>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9"/>
      <name val="Arial"/>
      <family val="2"/>
      <charset val="238"/>
    </font>
    <font>
      <i/>
      <sz val="9"/>
      <color indexed="17"/>
      <name val="Arial"/>
      <family val="2"/>
      <charset val="238"/>
    </font>
    <font>
      <sz val="9"/>
      <color indexed="8"/>
      <name val="Czcionka tekstu podstawowego"/>
      <family val="2"/>
      <charset val="238"/>
    </font>
    <font>
      <sz val="9"/>
      <color indexed="17"/>
      <name val="Arial"/>
      <family val="2"/>
      <charset val="238"/>
    </font>
    <font>
      <b/>
      <sz val="9"/>
      <color indexed="17"/>
      <name val="Arial"/>
      <family val="2"/>
      <charset val="238"/>
    </font>
    <font>
      <sz val="9"/>
      <color indexed="17"/>
      <name val="Czcionka tekstu podstawowego"/>
      <family val="2"/>
      <charset val="238"/>
    </font>
    <font>
      <b/>
      <sz val="9"/>
      <color indexed="12"/>
      <name val="Arial"/>
      <family val="2"/>
      <charset val="238"/>
    </font>
    <font>
      <sz val="9"/>
      <name val="Czcionka tekstu podstawowego"/>
      <family val="2"/>
      <charset val="238"/>
    </font>
    <font>
      <b/>
      <sz val="9"/>
      <color rgb="FF0000FF"/>
      <name val="Arial"/>
      <family val="2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9"/>
      <color rgb="FF006600"/>
      <name val="Arial"/>
      <family val="2"/>
      <charset val="238"/>
    </font>
    <font>
      <b/>
      <sz val="9"/>
      <color rgb="FF006600"/>
      <name val="Arial CE"/>
      <charset val="238"/>
    </font>
    <font>
      <i/>
      <sz val="9"/>
      <color rgb="FF002060"/>
      <name val="Arial"/>
      <family val="2"/>
      <charset val="238"/>
    </font>
    <font>
      <sz val="9"/>
      <color rgb="FF002060"/>
      <name val="Arial"/>
      <family val="2"/>
      <charset val="238"/>
    </font>
    <font>
      <sz val="9"/>
      <color rgb="FF002060"/>
      <name val="Czcionka tekstu podstawowego"/>
      <family val="2"/>
      <charset val="238"/>
    </font>
    <font>
      <b/>
      <sz val="9"/>
      <color rgb="FF0000FF"/>
      <name val="Arial CE"/>
      <charset val="238"/>
    </font>
    <font>
      <b/>
      <i/>
      <sz val="9"/>
      <name val="Arial"/>
      <family val="2"/>
      <charset val="238"/>
    </font>
    <font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i/>
      <sz val="9"/>
      <color rgb="FF006600"/>
      <name val="Arial"/>
      <family val="2"/>
      <charset val="238"/>
    </font>
    <font>
      <sz val="9"/>
      <color rgb="FF006600"/>
      <name val="Czcionka tekstu podstawowego"/>
      <family val="2"/>
      <charset val="238"/>
    </font>
    <font>
      <i/>
      <sz val="9"/>
      <color rgb="FF006600"/>
      <name val="Czcionka tekstu podstawowego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8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29" fillId="0" borderId="0"/>
  </cellStyleXfs>
  <cellXfs count="158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3" fontId="1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4" fontId="2" fillId="0" borderId="0" xfId="0" applyNumberFormat="1" applyFont="1" applyAlignment="1">
      <alignment horizontal="left" vertical="center"/>
    </xf>
    <xf numFmtId="3" fontId="2" fillId="0" borderId="0" xfId="0" applyNumberFormat="1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4" fontId="2" fillId="2" borderId="7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" fontId="1" fillId="3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1" fontId="3" fillId="3" borderId="8" xfId="0" applyNumberFormat="1" applyFont="1" applyFill="1" applyBorder="1" applyAlignment="1">
      <alignment horizontal="center" vertical="center"/>
    </xf>
    <xf numFmtId="1" fontId="1" fillId="3" borderId="5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 wrapText="1"/>
    </xf>
    <xf numFmtId="1" fontId="14" fillId="0" borderId="9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right" vertical="center" wrapText="1"/>
    </xf>
    <xf numFmtId="0" fontId="16" fillId="0" borderId="9" xfId="0" applyFont="1" applyFill="1" applyBorder="1" applyAlignment="1">
      <alignment vertical="center" wrapText="1"/>
    </xf>
    <xf numFmtId="0" fontId="9" fillId="0" borderId="9" xfId="0" quotePrefix="1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3" fontId="16" fillId="0" borderId="0" xfId="0" applyNumberFormat="1" applyFont="1" applyAlignment="1">
      <alignment vertical="center"/>
    </xf>
    <xf numFmtId="0" fontId="18" fillId="0" borderId="0" xfId="0" applyFont="1" applyAlignment="1">
      <alignment vertical="center"/>
    </xf>
    <xf numFmtId="1" fontId="14" fillId="0" borderId="10" xfId="0" applyNumberFormat="1" applyFont="1" applyFill="1" applyBorder="1" applyAlignment="1">
      <alignment horizontal="center" vertical="center"/>
    </xf>
    <xf numFmtId="4" fontId="16" fillId="0" borderId="11" xfId="0" applyNumberFormat="1" applyFont="1" applyBorder="1" applyAlignment="1">
      <alignment horizontal="right" vertical="center"/>
    </xf>
    <xf numFmtId="4" fontId="7" fillId="0" borderId="9" xfId="0" applyNumberFormat="1" applyFont="1" applyFill="1" applyBorder="1" applyAlignment="1">
      <alignment horizontal="right" vertical="center" wrapText="1"/>
    </xf>
    <xf numFmtId="4" fontId="11" fillId="0" borderId="9" xfId="0" applyNumberFormat="1" applyFont="1" applyBorder="1" applyAlignment="1">
      <alignment horizontal="right" vertical="center"/>
    </xf>
    <xf numFmtId="4" fontId="1" fillId="3" borderId="8" xfId="0" applyNumberFormat="1" applyFont="1" applyFill="1" applyBorder="1" applyAlignment="1">
      <alignment horizontal="right" vertical="center"/>
    </xf>
    <xf numFmtId="4" fontId="1" fillId="3" borderId="5" xfId="0" applyNumberFormat="1" applyFont="1" applyFill="1" applyBorder="1" applyAlignment="1">
      <alignment horizontal="right" vertical="center"/>
    </xf>
    <xf numFmtId="4" fontId="15" fillId="0" borderId="9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1" fontId="1" fillId="6" borderId="8" xfId="0" applyNumberFormat="1" applyFont="1" applyFill="1" applyBorder="1" applyAlignment="1">
      <alignment horizontal="center" vertical="center"/>
    </xf>
    <xf numFmtId="1" fontId="3" fillId="6" borderId="8" xfId="0" applyNumberFormat="1" applyFont="1" applyFill="1" applyBorder="1" applyAlignment="1">
      <alignment horizontal="center" vertical="center"/>
    </xf>
    <xf numFmtId="1" fontId="2" fillId="6" borderId="8" xfId="0" applyNumberFormat="1" applyFont="1" applyFill="1" applyBorder="1" applyAlignment="1">
      <alignment horizontal="center" vertical="center"/>
    </xf>
    <xf numFmtId="1" fontId="1" fillId="6" borderId="8" xfId="0" applyNumberFormat="1" applyFont="1" applyFill="1" applyBorder="1" applyAlignment="1">
      <alignment horizontal="center" vertical="center" wrapText="1"/>
    </xf>
    <xf numFmtId="4" fontId="1" fillId="6" borderId="8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 vertical="center"/>
    </xf>
    <xf numFmtId="4" fontId="16" fillId="0" borderId="9" xfId="0" applyNumberFormat="1" applyFont="1" applyBorder="1" applyAlignment="1">
      <alignment horizontal="right" vertical="center"/>
    </xf>
    <xf numFmtId="4" fontId="8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13" fillId="0" borderId="9" xfId="0" applyFont="1" applyFill="1" applyBorder="1" applyAlignment="1">
      <alignment horizontal="center" vertical="center" wrapText="1"/>
    </xf>
    <xf numFmtId="4" fontId="13" fillId="0" borderId="9" xfId="0" applyNumberFormat="1" applyFont="1" applyFill="1" applyBorder="1" applyAlignment="1">
      <alignment vertical="center" wrapText="1"/>
    </xf>
    <xf numFmtId="0" fontId="2" fillId="5" borderId="9" xfId="1" quotePrefix="1" applyFont="1" applyFill="1" applyBorder="1" applyAlignment="1">
      <alignment vertical="center" wrapText="1"/>
    </xf>
    <xf numFmtId="4" fontId="21" fillId="0" borderId="9" xfId="0" applyNumberFormat="1" applyFont="1" applyFill="1" applyBorder="1" applyAlignment="1">
      <alignment vertical="center" wrapText="1"/>
    </xf>
    <xf numFmtId="4" fontId="2" fillId="0" borderId="9" xfId="0" applyNumberFormat="1" applyFont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" fillId="5" borderId="9" xfId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1" fontId="1" fillId="0" borderId="12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1" fontId="14" fillId="0" borderId="9" xfId="0" quotePrefix="1" applyNumberFormat="1" applyFont="1" applyFill="1" applyBorder="1" applyAlignment="1">
      <alignment horizontal="center" vertical="center"/>
    </xf>
    <xf numFmtId="1" fontId="9" fillId="0" borderId="10" xfId="0" quotePrefix="1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1" fontId="9" fillId="0" borderId="9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23" fillId="0" borderId="9" xfId="0" quotePrefix="1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9" xfId="0" applyFont="1" applyFill="1" applyBorder="1" applyAlignment="1">
      <alignment horizontal="lef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1" fontId="9" fillId="0" borderId="9" xfId="0" quotePrefix="1" applyNumberFormat="1" applyFont="1" applyFill="1" applyBorder="1" applyAlignment="1">
      <alignment horizontal="center" vertical="center"/>
    </xf>
    <xf numFmtId="4" fontId="19" fillId="0" borderId="9" xfId="0" applyNumberFormat="1" applyFont="1" applyFill="1" applyBorder="1" applyAlignment="1">
      <alignment vertical="center" wrapText="1"/>
    </xf>
    <xf numFmtId="4" fontId="13" fillId="0" borderId="10" xfId="0" applyNumberFormat="1" applyFont="1" applyFill="1" applyBorder="1" applyAlignment="1">
      <alignment vertical="center" wrapText="1"/>
    </xf>
    <xf numFmtId="4" fontId="5" fillId="0" borderId="0" xfId="0" applyNumberFormat="1" applyFont="1" applyFill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1" fontId="2" fillId="0" borderId="9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3" fontId="1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3" fontId="2" fillId="0" borderId="0" xfId="0" applyNumberFormat="1" applyFont="1" applyBorder="1" applyAlignment="1">
      <alignment horizontal="left" vertical="center"/>
    </xf>
    <xf numFmtId="4" fontId="2" fillId="0" borderId="0" xfId="0" applyNumberFormat="1" applyFont="1" applyBorder="1" applyAlignment="1">
      <alignment horizontal="left" vertical="center"/>
    </xf>
    <xf numFmtId="3" fontId="2" fillId="0" borderId="0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9" fillId="7" borderId="9" xfId="0" applyFont="1" applyFill="1" applyBorder="1" applyAlignment="1">
      <alignment horizontal="left" vertical="center" wrapText="1"/>
    </xf>
    <xf numFmtId="0" fontId="3" fillId="5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horizontal="right" vertical="center"/>
    </xf>
    <xf numFmtId="4" fontId="3" fillId="0" borderId="12" xfId="0" applyNumberFormat="1" applyFont="1" applyBorder="1" applyAlignment="1">
      <alignment horizontal="right" vertical="center"/>
    </xf>
    <xf numFmtId="3" fontId="6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" fontId="26" fillId="0" borderId="8" xfId="0" applyNumberFormat="1" applyFont="1" applyBorder="1" applyAlignment="1">
      <alignment horizontal="center" vertical="center"/>
    </xf>
    <xf numFmtId="1" fontId="26" fillId="0" borderId="8" xfId="0" applyNumberFormat="1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5" fillId="0" borderId="0" xfId="0" applyFont="1" applyFill="1" applyAlignment="1">
      <alignment vertical="center"/>
    </xf>
    <xf numFmtId="1" fontId="26" fillId="0" borderId="5" xfId="0" applyNumberFormat="1" applyFont="1" applyBorder="1" applyAlignment="1">
      <alignment horizontal="center" vertical="center"/>
    </xf>
    <xf numFmtId="1" fontId="26" fillId="0" borderId="5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3" fillId="5" borderId="9" xfId="0" applyFont="1" applyFill="1" applyBorder="1" applyAlignment="1">
      <alignment vertical="center" wrapText="1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0" fontId="2" fillId="0" borderId="9" xfId="0" quotePrefix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quotePrefix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wrapText="1"/>
    </xf>
    <xf numFmtId="4" fontId="2" fillId="0" borderId="13" xfId="0" applyNumberFormat="1" applyFont="1" applyFill="1" applyBorder="1" applyAlignment="1">
      <alignment horizontal="right" vertical="center" wrapText="1"/>
    </xf>
    <xf numFmtId="0" fontId="2" fillId="0" borderId="10" xfId="2" applyFont="1" applyFill="1" applyBorder="1" applyAlignment="1">
      <alignment horizontal="left" vertical="center" wrapText="1"/>
    </xf>
    <xf numFmtId="0" fontId="2" fillId="0" borderId="9" xfId="2" applyFont="1" applyFill="1" applyBorder="1" applyAlignment="1">
      <alignment horizontal="left" vertical="center" wrapText="1"/>
    </xf>
    <xf numFmtId="0" fontId="2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2" fillId="0" borderId="11" xfId="0" applyFont="1" applyBorder="1" applyAlignment="1">
      <alignment vertical="center" wrapText="1"/>
    </xf>
    <xf numFmtId="0" fontId="13" fillId="4" borderId="8" xfId="0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2" defaultPivotStyle="PivotStyleLight16"/>
  <colors>
    <mruColors>
      <color rgb="FF006600"/>
      <color rgb="FF0033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workbookViewId="0">
      <selection activeCell="Q13" sqref="Q13"/>
    </sheetView>
  </sheetViews>
  <sheetFormatPr defaultRowHeight="12"/>
  <cols>
    <col min="1" max="1" width="6.5703125" style="78" customWidth="1"/>
    <col min="2" max="2" width="7" style="78" customWidth="1"/>
    <col min="3" max="3" width="38.140625" style="78" customWidth="1"/>
    <col min="4" max="4" width="11.28515625" style="78" customWidth="1"/>
    <col min="5" max="5" width="12.42578125" style="78" customWidth="1"/>
    <col min="6" max="6" width="10.85546875" style="78" customWidth="1"/>
    <col min="7" max="7" width="10.5703125" style="78" customWidth="1"/>
    <col min="8" max="8" width="12.140625" style="78" customWidth="1"/>
    <col min="9" max="9" width="11.85546875" style="78" customWidth="1"/>
    <col min="10" max="10" width="9.140625" style="78"/>
    <col min="11" max="11" width="16.28515625" style="78" customWidth="1"/>
    <col min="12" max="256" width="9.140625" style="78"/>
    <col min="257" max="257" width="6.5703125" style="78" customWidth="1"/>
    <col min="258" max="258" width="7" style="78" customWidth="1"/>
    <col min="259" max="259" width="38.140625" style="78" customWidth="1"/>
    <col min="260" max="260" width="10" style="78" customWidth="1"/>
    <col min="261" max="261" width="9.85546875" style="78" customWidth="1"/>
    <col min="262" max="262" width="10.85546875" style="78" customWidth="1"/>
    <col min="263" max="263" width="9.7109375" style="78" customWidth="1"/>
    <col min="264" max="264" width="9.140625" style="78" customWidth="1"/>
    <col min="265" max="265" width="9.42578125" style="78" customWidth="1"/>
    <col min="266" max="512" width="9.140625" style="78"/>
    <col min="513" max="513" width="6.5703125" style="78" customWidth="1"/>
    <col min="514" max="514" width="7" style="78" customWidth="1"/>
    <col min="515" max="515" width="38.140625" style="78" customWidth="1"/>
    <col min="516" max="516" width="10" style="78" customWidth="1"/>
    <col min="517" max="517" width="9.85546875" style="78" customWidth="1"/>
    <col min="518" max="518" width="10.85546875" style="78" customWidth="1"/>
    <col min="519" max="519" width="9.7109375" style="78" customWidth="1"/>
    <col min="520" max="520" width="9.140625" style="78" customWidth="1"/>
    <col min="521" max="521" width="9.42578125" style="78" customWidth="1"/>
    <col min="522" max="768" width="9.140625" style="78"/>
    <col min="769" max="769" width="6.5703125" style="78" customWidth="1"/>
    <col min="770" max="770" width="7" style="78" customWidth="1"/>
    <col min="771" max="771" width="38.140625" style="78" customWidth="1"/>
    <col min="772" max="772" width="10" style="78" customWidth="1"/>
    <col min="773" max="773" width="9.85546875" style="78" customWidth="1"/>
    <col min="774" max="774" width="10.85546875" style="78" customWidth="1"/>
    <col min="775" max="775" width="9.7109375" style="78" customWidth="1"/>
    <col min="776" max="776" width="9.140625" style="78" customWidth="1"/>
    <col min="777" max="777" width="9.42578125" style="78" customWidth="1"/>
    <col min="778" max="1024" width="9.140625" style="78"/>
    <col min="1025" max="1025" width="6.5703125" style="78" customWidth="1"/>
    <col min="1026" max="1026" width="7" style="78" customWidth="1"/>
    <col min="1027" max="1027" width="38.140625" style="78" customWidth="1"/>
    <col min="1028" max="1028" width="10" style="78" customWidth="1"/>
    <col min="1029" max="1029" width="9.85546875" style="78" customWidth="1"/>
    <col min="1030" max="1030" width="10.85546875" style="78" customWidth="1"/>
    <col min="1031" max="1031" width="9.7109375" style="78" customWidth="1"/>
    <col min="1032" max="1032" width="9.140625" style="78" customWidth="1"/>
    <col min="1033" max="1033" width="9.42578125" style="78" customWidth="1"/>
    <col min="1034" max="1280" width="9.140625" style="78"/>
    <col min="1281" max="1281" width="6.5703125" style="78" customWidth="1"/>
    <col min="1282" max="1282" width="7" style="78" customWidth="1"/>
    <col min="1283" max="1283" width="38.140625" style="78" customWidth="1"/>
    <col min="1284" max="1284" width="10" style="78" customWidth="1"/>
    <col min="1285" max="1285" width="9.85546875" style="78" customWidth="1"/>
    <col min="1286" max="1286" width="10.85546875" style="78" customWidth="1"/>
    <col min="1287" max="1287" width="9.7109375" style="78" customWidth="1"/>
    <col min="1288" max="1288" width="9.140625" style="78" customWidth="1"/>
    <col min="1289" max="1289" width="9.42578125" style="78" customWidth="1"/>
    <col min="1290" max="1536" width="9.140625" style="78"/>
    <col min="1537" max="1537" width="6.5703125" style="78" customWidth="1"/>
    <col min="1538" max="1538" width="7" style="78" customWidth="1"/>
    <col min="1539" max="1539" width="38.140625" style="78" customWidth="1"/>
    <col min="1540" max="1540" width="10" style="78" customWidth="1"/>
    <col min="1541" max="1541" width="9.85546875" style="78" customWidth="1"/>
    <col min="1542" max="1542" width="10.85546875" style="78" customWidth="1"/>
    <col min="1543" max="1543" width="9.7109375" style="78" customWidth="1"/>
    <col min="1544" max="1544" width="9.140625" style="78" customWidth="1"/>
    <col min="1545" max="1545" width="9.42578125" style="78" customWidth="1"/>
    <col min="1546" max="1792" width="9.140625" style="78"/>
    <col min="1793" max="1793" width="6.5703125" style="78" customWidth="1"/>
    <col min="1794" max="1794" width="7" style="78" customWidth="1"/>
    <col min="1795" max="1795" width="38.140625" style="78" customWidth="1"/>
    <col min="1796" max="1796" width="10" style="78" customWidth="1"/>
    <col min="1797" max="1797" width="9.85546875" style="78" customWidth="1"/>
    <col min="1798" max="1798" width="10.85546875" style="78" customWidth="1"/>
    <col min="1799" max="1799" width="9.7109375" style="78" customWidth="1"/>
    <col min="1800" max="1800" width="9.140625" style="78" customWidth="1"/>
    <col min="1801" max="1801" width="9.42578125" style="78" customWidth="1"/>
    <col min="1802" max="2048" width="9.140625" style="78"/>
    <col min="2049" max="2049" width="6.5703125" style="78" customWidth="1"/>
    <col min="2050" max="2050" width="7" style="78" customWidth="1"/>
    <col min="2051" max="2051" width="38.140625" style="78" customWidth="1"/>
    <col min="2052" max="2052" width="10" style="78" customWidth="1"/>
    <col min="2053" max="2053" width="9.85546875" style="78" customWidth="1"/>
    <col min="2054" max="2054" width="10.85546875" style="78" customWidth="1"/>
    <col min="2055" max="2055" width="9.7109375" style="78" customWidth="1"/>
    <col min="2056" max="2056" width="9.140625" style="78" customWidth="1"/>
    <col min="2057" max="2057" width="9.42578125" style="78" customWidth="1"/>
    <col min="2058" max="2304" width="9.140625" style="78"/>
    <col min="2305" max="2305" width="6.5703125" style="78" customWidth="1"/>
    <col min="2306" max="2306" width="7" style="78" customWidth="1"/>
    <col min="2307" max="2307" width="38.140625" style="78" customWidth="1"/>
    <col min="2308" max="2308" width="10" style="78" customWidth="1"/>
    <col min="2309" max="2309" width="9.85546875" style="78" customWidth="1"/>
    <col min="2310" max="2310" width="10.85546875" style="78" customWidth="1"/>
    <col min="2311" max="2311" width="9.7109375" style="78" customWidth="1"/>
    <col min="2312" max="2312" width="9.140625" style="78" customWidth="1"/>
    <col min="2313" max="2313" width="9.42578125" style="78" customWidth="1"/>
    <col min="2314" max="2560" width="9.140625" style="78"/>
    <col min="2561" max="2561" width="6.5703125" style="78" customWidth="1"/>
    <col min="2562" max="2562" width="7" style="78" customWidth="1"/>
    <col min="2563" max="2563" width="38.140625" style="78" customWidth="1"/>
    <col min="2564" max="2564" width="10" style="78" customWidth="1"/>
    <col min="2565" max="2565" width="9.85546875" style="78" customWidth="1"/>
    <col min="2566" max="2566" width="10.85546875" style="78" customWidth="1"/>
    <col min="2567" max="2567" width="9.7109375" style="78" customWidth="1"/>
    <col min="2568" max="2568" width="9.140625" style="78" customWidth="1"/>
    <col min="2569" max="2569" width="9.42578125" style="78" customWidth="1"/>
    <col min="2570" max="2816" width="9.140625" style="78"/>
    <col min="2817" max="2817" width="6.5703125" style="78" customWidth="1"/>
    <col min="2818" max="2818" width="7" style="78" customWidth="1"/>
    <col min="2819" max="2819" width="38.140625" style="78" customWidth="1"/>
    <col min="2820" max="2820" width="10" style="78" customWidth="1"/>
    <col min="2821" max="2821" width="9.85546875" style="78" customWidth="1"/>
    <col min="2822" max="2822" width="10.85546875" style="78" customWidth="1"/>
    <col min="2823" max="2823" width="9.7109375" style="78" customWidth="1"/>
    <col min="2824" max="2824" width="9.140625" style="78" customWidth="1"/>
    <col min="2825" max="2825" width="9.42578125" style="78" customWidth="1"/>
    <col min="2826" max="3072" width="9.140625" style="78"/>
    <col min="3073" max="3073" width="6.5703125" style="78" customWidth="1"/>
    <col min="3074" max="3074" width="7" style="78" customWidth="1"/>
    <col min="3075" max="3075" width="38.140625" style="78" customWidth="1"/>
    <col min="3076" max="3076" width="10" style="78" customWidth="1"/>
    <col min="3077" max="3077" width="9.85546875" style="78" customWidth="1"/>
    <col min="3078" max="3078" width="10.85546875" style="78" customWidth="1"/>
    <col min="3079" max="3079" width="9.7109375" style="78" customWidth="1"/>
    <col min="3080" max="3080" width="9.140625" style="78" customWidth="1"/>
    <col min="3081" max="3081" width="9.42578125" style="78" customWidth="1"/>
    <col min="3082" max="3328" width="9.140625" style="78"/>
    <col min="3329" max="3329" width="6.5703125" style="78" customWidth="1"/>
    <col min="3330" max="3330" width="7" style="78" customWidth="1"/>
    <col min="3331" max="3331" width="38.140625" style="78" customWidth="1"/>
    <col min="3332" max="3332" width="10" style="78" customWidth="1"/>
    <col min="3333" max="3333" width="9.85546875" style="78" customWidth="1"/>
    <col min="3334" max="3334" width="10.85546875" style="78" customWidth="1"/>
    <col min="3335" max="3335" width="9.7109375" style="78" customWidth="1"/>
    <col min="3336" max="3336" width="9.140625" style="78" customWidth="1"/>
    <col min="3337" max="3337" width="9.42578125" style="78" customWidth="1"/>
    <col min="3338" max="3584" width="9.140625" style="78"/>
    <col min="3585" max="3585" width="6.5703125" style="78" customWidth="1"/>
    <col min="3586" max="3586" width="7" style="78" customWidth="1"/>
    <col min="3587" max="3587" width="38.140625" style="78" customWidth="1"/>
    <col min="3588" max="3588" width="10" style="78" customWidth="1"/>
    <col min="3589" max="3589" width="9.85546875" style="78" customWidth="1"/>
    <col min="3590" max="3590" width="10.85546875" style="78" customWidth="1"/>
    <col min="3591" max="3591" width="9.7109375" style="78" customWidth="1"/>
    <col min="3592" max="3592" width="9.140625" style="78" customWidth="1"/>
    <col min="3593" max="3593" width="9.42578125" style="78" customWidth="1"/>
    <col min="3594" max="3840" width="9.140625" style="78"/>
    <col min="3841" max="3841" width="6.5703125" style="78" customWidth="1"/>
    <col min="3842" max="3842" width="7" style="78" customWidth="1"/>
    <col min="3843" max="3843" width="38.140625" style="78" customWidth="1"/>
    <col min="3844" max="3844" width="10" style="78" customWidth="1"/>
    <col min="3845" max="3845" width="9.85546875" style="78" customWidth="1"/>
    <col min="3846" max="3846" width="10.85546875" style="78" customWidth="1"/>
    <col min="3847" max="3847" width="9.7109375" style="78" customWidth="1"/>
    <col min="3848" max="3848" width="9.140625" style="78" customWidth="1"/>
    <col min="3849" max="3849" width="9.42578125" style="78" customWidth="1"/>
    <col min="3850" max="4096" width="9.140625" style="78"/>
    <col min="4097" max="4097" width="6.5703125" style="78" customWidth="1"/>
    <col min="4098" max="4098" width="7" style="78" customWidth="1"/>
    <col min="4099" max="4099" width="38.140625" style="78" customWidth="1"/>
    <col min="4100" max="4100" width="10" style="78" customWidth="1"/>
    <col min="4101" max="4101" width="9.85546875" style="78" customWidth="1"/>
    <col min="4102" max="4102" width="10.85546875" style="78" customWidth="1"/>
    <col min="4103" max="4103" width="9.7109375" style="78" customWidth="1"/>
    <col min="4104" max="4104" width="9.140625" style="78" customWidth="1"/>
    <col min="4105" max="4105" width="9.42578125" style="78" customWidth="1"/>
    <col min="4106" max="4352" width="9.140625" style="78"/>
    <col min="4353" max="4353" width="6.5703125" style="78" customWidth="1"/>
    <col min="4354" max="4354" width="7" style="78" customWidth="1"/>
    <col min="4355" max="4355" width="38.140625" style="78" customWidth="1"/>
    <col min="4356" max="4356" width="10" style="78" customWidth="1"/>
    <col min="4357" max="4357" width="9.85546875" style="78" customWidth="1"/>
    <col min="4358" max="4358" width="10.85546875" style="78" customWidth="1"/>
    <col min="4359" max="4359" width="9.7109375" style="78" customWidth="1"/>
    <col min="4360" max="4360" width="9.140625" style="78" customWidth="1"/>
    <col min="4361" max="4361" width="9.42578125" style="78" customWidth="1"/>
    <col min="4362" max="4608" width="9.140625" style="78"/>
    <col min="4609" max="4609" width="6.5703125" style="78" customWidth="1"/>
    <col min="4610" max="4610" width="7" style="78" customWidth="1"/>
    <col min="4611" max="4611" width="38.140625" style="78" customWidth="1"/>
    <col min="4612" max="4612" width="10" style="78" customWidth="1"/>
    <col min="4613" max="4613" width="9.85546875" style="78" customWidth="1"/>
    <col min="4614" max="4614" width="10.85546875" style="78" customWidth="1"/>
    <col min="4615" max="4615" width="9.7109375" style="78" customWidth="1"/>
    <col min="4616" max="4616" width="9.140625" style="78" customWidth="1"/>
    <col min="4617" max="4617" width="9.42578125" style="78" customWidth="1"/>
    <col min="4618" max="4864" width="9.140625" style="78"/>
    <col min="4865" max="4865" width="6.5703125" style="78" customWidth="1"/>
    <col min="4866" max="4866" width="7" style="78" customWidth="1"/>
    <col min="4867" max="4867" width="38.140625" style="78" customWidth="1"/>
    <col min="4868" max="4868" width="10" style="78" customWidth="1"/>
    <col min="4869" max="4869" width="9.85546875" style="78" customWidth="1"/>
    <col min="4870" max="4870" width="10.85546875" style="78" customWidth="1"/>
    <col min="4871" max="4871" width="9.7109375" style="78" customWidth="1"/>
    <col min="4872" max="4872" width="9.140625" style="78" customWidth="1"/>
    <col min="4873" max="4873" width="9.42578125" style="78" customWidth="1"/>
    <col min="4874" max="5120" width="9.140625" style="78"/>
    <col min="5121" max="5121" width="6.5703125" style="78" customWidth="1"/>
    <col min="5122" max="5122" width="7" style="78" customWidth="1"/>
    <col min="5123" max="5123" width="38.140625" style="78" customWidth="1"/>
    <col min="5124" max="5124" width="10" style="78" customWidth="1"/>
    <col min="5125" max="5125" width="9.85546875" style="78" customWidth="1"/>
    <col min="5126" max="5126" width="10.85546875" style="78" customWidth="1"/>
    <col min="5127" max="5127" width="9.7109375" style="78" customWidth="1"/>
    <col min="5128" max="5128" width="9.140625" style="78" customWidth="1"/>
    <col min="5129" max="5129" width="9.42578125" style="78" customWidth="1"/>
    <col min="5130" max="5376" width="9.140625" style="78"/>
    <col min="5377" max="5377" width="6.5703125" style="78" customWidth="1"/>
    <col min="5378" max="5378" width="7" style="78" customWidth="1"/>
    <col min="5379" max="5379" width="38.140625" style="78" customWidth="1"/>
    <col min="5380" max="5380" width="10" style="78" customWidth="1"/>
    <col min="5381" max="5381" width="9.85546875" style="78" customWidth="1"/>
    <col min="5382" max="5382" width="10.85546875" style="78" customWidth="1"/>
    <col min="5383" max="5383" width="9.7109375" style="78" customWidth="1"/>
    <col min="5384" max="5384" width="9.140625" style="78" customWidth="1"/>
    <col min="5385" max="5385" width="9.42578125" style="78" customWidth="1"/>
    <col min="5386" max="5632" width="9.140625" style="78"/>
    <col min="5633" max="5633" width="6.5703125" style="78" customWidth="1"/>
    <col min="5634" max="5634" width="7" style="78" customWidth="1"/>
    <col min="5635" max="5635" width="38.140625" style="78" customWidth="1"/>
    <col min="5636" max="5636" width="10" style="78" customWidth="1"/>
    <col min="5637" max="5637" width="9.85546875" style="78" customWidth="1"/>
    <col min="5638" max="5638" width="10.85546875" style="78" customWidth="1"/>
    <col min="5639" max="5639" width="9.7109375" style="78" customWidth="1"/>
    <col min="5640" max="5640" width="9.140625" style="78" customWidth="1"/>
    <col min="5641" max="5641" width="9.42578125" style="78" customWidth="1"/>
    <col min="5642" max="5888" width="9.140625" style="78"/>
    <col min="5889" max="5889" width="6.5703125" style="78" customWidth="1"/>
    <col min="5890" max="5890" width="7" style="78" customWidth="1"/>
    <col min="5891" max="5891" width="38.140625" style="78" customWidth="1"/>
    <col min="5892" max="5892" width="10" style="78" customWidth="1"/>
    <col min="5893" max="5893" width="9.85546875" style="78" customWidth="1"/>
    <col min="5894" max="5894" width="10.85546875" style="78" customWidth="1"/>
    <col min="5895" max="5895" width="9.7109375" style="78" customWidth="1"/>
    <col min="5896" max="5896" width="9.140625" style="78" customWidth="1"/>
    <col min="5897" max="5897" width="9.42578125" style="78" customWidth="1"/>
    <col min="5898" max="6144" width="9.140625" style="78"/>
    <col min="6145" max="6145" width="6.5703125" style="78" customWidth="1"/>
    <col min="6146" max="6146" width="7" style="78" customWidth="1"/>
    <col min="6147" max="6147" width="38.140625" style="78" customWidth="1"/>
    <col min="6148" max="6148" width="10" style="78" customWidth="1"/>
    <col min="6149" max="6149" width="9.85546875" style="78" customWidth="1"/>
    <col min="6150" max="6150" width="10.85546875" style="78" customWidth="1"/>
    <col min="6151" max="6151" width="9.7109375" style="78" customWidth="1"/>
    <col min="6152" max="6152" width="9.140625" style="78" customWidth="1"/>
    <col min="6153" max="6153" width="9.42578125" style="78" customWidth="1"/>
    <col min="6154" max="6400" width="9.140625" style="78"/>
    <col min="6401" max="6401" width="6.5703125" style="78" customWidth="1"/>
    <col min="6402" max="6402" width="7" style="78" customWidth="1"/>
    <col min="6403" max="6403" width="38.140625" style="78" customWidth="1"/>
    <col min="6404" max="6404" width="10" style="78" customWidth="1"/>
    <col min="6405" max="6405" width="9.85546875" style="78" customWidth="1"/>
    <col min="6406" max="6406" width="10.85546875" style="78" customWidth="1"/>
    <col min="6407" max="6407" width="9.7109375" style="78" customWidth="1"/>
    <col min="6408" max="6408" width="9.140625" style="78" customWidth="1"/>
    <col min="6409" max="6409" width="9.42578125" style="78" customWidth="1"/>
    <col min="6410" max="6656" width="9.140625" style="78"/>
    <col min="6657" max="6657" width="6.5703125" style="78" customWidth="1"/>
    <col min="6658" max="6658" width="7" style="78" customWidth="1"/>
    <col min="6659" max="6659" width="38.140625" style="78" customWidth="1"/>
    <col min="6660" max="6660" width="10" style="78" customWidth="1"/>
    <col min="6661" max="6661" width="9.85546875" style="78" customWidth="1"/>
    <col min="6662" max="6662" width="10.85546875" style="78" customWidth="1"/>
    <col min="6663" max="6663" width="9.7109375" style="78" customWidth="1"/>
    <col min="6664" max="6664" width="9.140625" style="78" customWidth="1"/>
    <col min="6665" max="6665" width="9.42578125" style="78" customWidth="1"/>
    <col min="6666" max="6912" width="9.140625" style="78"/>
    <col min="6913" max="6913" width="6.5703125" style="78" customWidth="1"/>
    <col min="6914" max="6914" width="7" style="78" customWidth="1"/>
    <col min="6915" max="6915" width="38.140625" style="78" customWidth="1"/>
    <col min="6916" max="6916" width="10" style="78" customWidth="1"/>
    <col min="6917" max="6917" width="9.85546875" style="78" customWidth="1"/>
    <col min="6918" max="6918" width="10.85546875" style="78" customWidth="1"/>
    <col min="6919" max="6919" width="9.7109375" style="78" customWidth="1"/>
    <col min="6920" max="6920" width="9.140625" style="78" customWidth="1"/>
    <col min="6921" max="6921" width="9.42578125" style="78" customWidth="1"/>
    <col min="6922" max="7168" width="9.140625" style="78"/>
    <col min="7169" max="7169" width="6.5703125" style="78" customWidth="1"/>
    <col min="7170" max="7170" width="7" style="78" customWidth="1"/>
    <col min="7171" max="7171" width="38.140625" style="78" customWidth="1"/>
    <col min="7172" max="7172" width="10" style="78" customWidth="1"/>
    <col min="7173" max="7173" width="9.85546875" style="78" customWidth="1"/>
    <col min="7174" max="7174" width="10.85546875" style="78" customWidth="1"/>
    <col min="7175" max="7175" width="9.7109375" style="78" customWidth="1"/>
    <col min="7176" max="7176" width="9.140625" style="78" customWidth="1"/>
    <col min="7177" max="7177" width="9.42578125" style="78" customWidth="1"/>
    <col min="7178" max="7424" width="9.140625" style="78"/>
    <col min="7425" max="7425" width="6.5703125" style="78" customWidth="1"/>
    <col min="7426" max="7426" width="7" style="78" customWidth="1"/>
    <col min="7427" max="7427" width="38.140625" style="78" customWidth="1"/>
    <col min="7428" max="7428" width="10" style="78" customWidth="1"/>
    <col min="7429" max="7429" width="9.85546875" style="78" customWidth="1"/>
    <col min="7430" max="7430" width="10.85546875" style="78" customWidth="1"/>
    <col min="7431" max="7431" width="9.7109375" style="78" customWidth="1"/>
    <col min="7432" max="7432" width="9.140625" style="78" customWidth="1"/>
    <col min="7433" max="7433" width="9.42578125" style="78" customWidth="1"/>
    <col min="7434" max="7680" width="9.140625" style="78"/>
    <col min="7681" max="7681" width="6.5703125" style="78" customWidth="1"/>
    <col min="7682" max="7682" width="7" style="78" customWidth="1"/>
    <col min="7683" max="7683" width="38.140625" style="78" customWidth="1"/>
    <col min="7684" max="7684" width="10" style="78" customWidth="1"/>
    <col min="7685" max="7685" width="9.85546875" style="78" customWidth="1"/>
    <col min="7686" max="7686" width="10.85546875" style="78" customWidth="1"/>
    <col min="7687" max="7687" width="9.7109375" style="78" customWidth="1"/>
    <col min="7688" max="7688" width="9.140625" style="78" customWidth="1"/>
    <col min="7689" max="7689" width="9.42578125" style="78" customWidth="1"/>
    <col min="7690" max="7936" width="9.140625" style="78"/>
    <col min="7937" max="7937" width="6.5703125" style="78" customWidth="1"/>
    <col min="7938" max="7938" width="7" style="78" customWidth="1"/>
    <col min="7939" max="7939" width="38.140625" style="78" customWidth="1"/>
    <col min="7940" max="7940" width="10" style="78" customWidth="1"/>
    <col min="7941" max="7941" width="9.85546875" style="78" customWidth="1"/>
    <col min="7942" max="7942" width="10.85546875" style="78" customWidth="1"/>
    <col min="7943" max="7943" width="9.7109375" style="78" customWidth="1"/>
    <col min="7944" max="7944" width="9.140625" style="78" customWidth="1"/>
    <col min="7945" max="7945" width="9.42578125" style="78" customWidth="1"/>
    <col min="7946" max="8192" width="9.140625" style="78"/>
    <col min="8193" max="8193" width="6.5703125" style="78" customWidth="1"/>
    <col min="8194" max="8194" width="7" style="78" customWidth="1"/>
    <col min="8195" max="8195" width="38.140625" style="78" customWidth="1"/>
    <col min="8196" max="8196" width="10" style="78" customWidth="1"/>
    <col min="8197" max="8197" width="9.85546875" style="78" customWidth="1"/>
    <col min="8198" max="8198" width="10.85546875" style="78" customWidth="1"/>
    <col min="8199" max="8199" width="9.7109375" style="78" customWidth="1"/>
    <col min="8200" max="8200" width="9.140625" style="78" customWidth="1"/>
    <col min="8201" max="8201" width="9.42578125" style="78" customWidth="1"/>
    <col min="8202" max="8448" width="9.140625" style="78"/>
    <col min="8449" max="8449" width="6.5703125" style="78" customWidth="1"/>
    <col min="8450" max="8450" width="7" style="78" customWidth="1"/>
    <col min="8451" max="8451" width="38.140625" style="78" customWidth="1"/>
    <col min="8452" max="8452" width="10" style="78" customWidth="1"/>
    <col min="8453" max="8453" width="9.85546875" style="78" customWidth="1"/>
    <col min="8454" max="8454" width="10.85546875" style="78" customWidth="1"/>
    <col min="8455" max="8455" width="9.7109375" style="78" customWidth="1"/>
    <col min="8456" max="8456" width="9.140625" style="78" customWidth="1"/>
    <col min="8457" max="8457" width="9.42578125" style="78" customWidth="1"/>
    <col min="8458" max="8704" width="9.140625" style="78"/>
    <col min="8705" max="8705" width="6.5703125" style="78" customWidth="1"/>
    <col min="8706" max="8706" width="7" style="78" customWidth="1"/>
    <col min="8707" max="8707" width="38.140625" style="78" customWidth="1"/>
    <col min="8708" max="8708" width="10" style="78" customWidth="1"/>
    <col min="8709" max="8709" width="9.85546875" style="78" customWidth="1"/>
    <col min="8710" max="8710" width="10.85546875" style="78" customWidth="1"/>
    <col min="8711" max="8711" width="9.7109375" style="78" customWidth="1"/>
    <col min="8712" max="8712" width="9.140625" style="78" customWidth="1"/>
    <col min="8713" max="8713" width="9.42578125" style="78" customWidth="1"/>
    <col min="8714" max="8960" width="9.140625" style="78"/>
    <col min="8961" max="8961" width="6.5703125" style="78" customWidth="1"/>
    <col min="8962" max="8962" width="7" style="78" customWidth="1"/>
    <col min="8963" max="8963" width="38.140625" style="78" customWidth="1"/>
    <col min="8964" max="8964" width="10" style="78" customWidth="1"/>
    <col min="8965" max="8965" width="9.85546875" style="78" customWidth="1"/>
    <col min="8966" max="8966" width="10.85546875" style="78" customWidth="1"/>
    <col min="8967" max="8967" width="9.7109375" style="78" customWidth="1"/>
    <col min="8968" max="8968" width="9.140625" style="78" customWidth="1"/>
    <col min="8969" max="8969" width="9.42578125" style="78" customWidth="1"/>
    <col min="8970" max="9216" width="9.140625" style="78"/>
    <col min="9217" max="9217" width="6.5703125" style="78" customWidth="1"/>
    <col min="9218" max="9218" width="7" style="78" customWidth="1"/>
    <col min="9219" max="9219" width="38.140625" style="78" customWidth="1"/>
    <col min="9220" max="9220" width="10" style="78" customWidth="1"/>
    <col min="9221" max="9221" width="9.85546875" style="78" customWidth="1"/>
    <col min="9222" max="9222" width="10.85546875" style="78" customWidth="1"/>
    <col min="9223" max="9223" width="9.7109375" style="78" customWidth="1"/>
    <col min="9224" max="9224" width="9.140625" style="78" customWidth="1"/>
    <col min="9225" max="9225" width="9.42578125" style="78" customWidth="1"/>
    <col min="9226" max="9472" width="9.140625" style="78"/>
    <col min="9473" max="9473" width="6.5703125" style="78" customWidth="1"/>
    <col min="9474" max="9474" width="7" style="78" customWidth="1"/>
    <col min="9475" max="9475" width="38.140625" style="78" customWidth="1"/>
    <col min="9476" max="9476" width="10" style="78" customWidth="1"/>
    <col min="9477" max="9477" width="9.85546875" style="78" customWidth="1"/>
    <col min="9478" max="9478" width="10.85546875" style="78" customWidth="1"/>
    <col min="9479" max="9479" width="9.7109375" style="78" customWidth="1"/>
    <col min="9480" max="9480" width="9.140625" style="78" customWidth="1"/>
    <col min="9481" max="9481" width="9.42578125" style="78" customWidth="1"/>
    <col min="9482" max="9728" width="9.140625" style="78"/>
    <col min="9729" max="9729" width="6.5703125" style="78" customWidth="1"/>
    <col min="9730" max="9730" width="7" style="78" customWidth="1"/>
    <col min="9731" max="9731" width="38.140625" style="78" customWidth="1"/>
    <col min="9732" max="9732" width="10" style="78" customWidth="1"/>
    <col min="9733" max="9733" width="9.85546875" style="78" customWidth="1"/>
    <col min="9734" max="9734" width="10.85546875" style="78" customWidth="1"/>
    <col min="9735" max="9735" width="9.7109375" style="78" customWidth="1"/>
    <col min="9736" max="9736" width="9.140625" style="78" customWidth="1"/>
    <col min="9737" max="9737" width="9.42578125" style="78" customWidth="1"/>
    <col min="9738" max="9984" width="9.140625" style="78"/>
    <col min="9985" max="9985" width="6.5703125" style="78" customWidth="1"/>
    <col min="9986" max="9986" width="7" style="78" customWidth="1"/>
    <col min="9987" max="9987" width="38.140625" style="78" customWidth="1"/>
    <col min="9988" max="9988" width="10" style="78" customWidth="1"/>
    <col min="9989" max="9989" width="9.85546875" style="78" customWidth="1"/>
    <col min="9990" max="9990" width="10.85546875" style="78" customWidth="1"/>
    <col min="9991" max="9991" width="9.7109375" style="78" customWidth="1"/>
    <col min="9992" max="9992" width="9.140625" style="78" customWidth="1"/>
    <col min="9993" max="9993" width="9.42578125" style="78" customWidth="1"/>
    <col min="9994" max="10240" width="9.140625" style="78"/>
    <col min="10241" max="10241" width="6.5703125" style="78" customWidth="1"/>
    <col min="10242" max="10242" width="7" style="78" customWidth="1"/>
    <col min="10243" max="10243" width="38.140625" style="78" customWidth="1"/>
    <col min="10244" max="10244" width="10" style="78" customWidth="1"/>
    <col min="10245" max="10245" width="9.85546875" style="78" customWidth="1"/>
    <col min="10246" max="10246" width="10.85546875" style="78" customWidth="1"/>
    <col min="10247" max="10247" width="9.7109375" style="78" customWidth="1"/>
    <col min="10248" max="10248" width="9.140625" style="78" customWidth="1"/>
    <col min="10249" max="10249" width="9.42578125" style="78" customWidth="1"/>
    <col min="10250" max="10496" width="9.140625" style="78"/>
    <col min="10497" max="10497" width="6.5703125" style="78" customWidth="1"/>
    <col min="10498" max="10498" width="7" style="78" customWidth="1"/>
    <col min="10499" max="10499" width="38.140625" style="78" customWidth="1"/>
    <col min="10500" max="10500" width="10" style="78" customWidth="1"/>
    <col min="10501" max="10501" width="9.85546875" style="78" customWidth="1"/>
    <col min="10502" max="10502" width="10.85546875" style="78" customWidth="1"/>
    <col min="10503" max="10503" width="9.7109375" style="78" customWidth="1"/>
    <col min="10504" max="10504" width="9.140625" style="78" customWidth="1"/>
    <col min="10505" max="10505" width="9.42578125" style="78" customWidth="1"/>
    <col min="10506" max="10752" width="9.140625" style="78"/>
    <col min="10753" max="10753" width="6.5703125" style="78" customWidth="1"/>
    <col min="10754" max="10754" width="7" style="78" customWidth="1"/>
    <col min="10755" max="10755" width="38.140625" style="78" customWidth="1"/>
    <col min="10756" max="10756" width="10" style="78" customWidth="1"/>
    <col min="10757" max="10757" width="9.85546875" style="78" customWidth="1"/>
    <col min="10758" max="10758" width="10.85546875" style="78" customWidth="1"/>
    <col min="10759" max="10759" width="9.7109375" style="78" customWidth="1"/>
    <col min="10760" max="10760" width="9.140625" style="78" customWidth="1"/>
    <col min="10761" max="10761" width="9.42578125" style="78" customWidth="1"/>
    <col min="10762" max="11008" width="9.140625" style="78"/>
    <col min="11009" max="11009" width="6.5703125" style="78" customWidth="1"/>
    <col min="11010" max="11010" width="7" style="78" customWidth="1"/>
    <col min="11011" max="11011" width="38.140625" style="78" customWidth="1"/>
    <col min="11012" max="11012" width="10" style="78" customWidth="1"/>
    <col min="11013" max="11013" width="9.85546875" style="78" customWidth="1"/>
    <col min="11014" max="11014" width="10.85546875" style="78" customWidth="1"/>
    <col min="11015" max="11015" width="9.7109375" style="78" customWidth="1"/>
    <col min="11016" max="11016" width="9.140625" style="78" customWidth="1"/>
    <col min="11017" max="11017" width="9.42578125" style="78" customWidth="1"/>
    <col min="11018" max="11264" width="9.140625" style="78"/>
    <col min="11265" max="11265" width="6.5703125" style="78" customWidth="1"/>
    <col min="11266" max="11266" width="7" style="78" customWidth="1"/>
    <col min="11267" max="11267" width="38.140625" style="78" customWidth="1"/>
    <col min="11268" max="11268" width="10" style="78" customWidth="1"/>
    <col min="11269" max="11269" width="9.85546875" style="78" customWidth="1"/>
    <col min="11270" max="11270" width="10.85546875" style="78" customWidth="1"/>
    <col min="11271" max="11271" width="9.7109375" style="78" customWidth="1"/>
    <col min="11272" max="11272" width="9.140625" style="78" customWidth="1"/>
    <col min="11273" max="11273" width="9.42578125" style="78" customWidth="1"/>
    <col min="11274" max="11520" width="9.140625" style="78"/>
    <col min="11521" max="11521" width="6.5703125" style="78" customWidth="1"/>
    <col min="11522" max="11522" width="7" style="78" customWidth="1"/>
    <col min="11523" max="11523" width="38.140625" style="78" customWidth="1"/>
    <col min="11524" max="11524" width="10" style="78" customWidth="1"/>
    <col min="11525" max="11525" width="9.85546875" style="78" customWidth="1"/>
    <col min="11526" max="11526" width="10.85546875" style="78" customWidth="1"/>
    <col min="11527" max="11527" width="9.7109375" style="78" customWidth="1"/>
    <col min="11528" max="11528" width="9.140625" style="78" customWidth="1"/>
    <col min="11529" max="11529" width="9.42578125" style="78" customWidth="1"/>
    <col min="11530" max="11776" width="9.140625" style="78"/>
    <col min="11777" max="11777" width="6.5703125" style="78" customWidth="1"/>
    <col min="11778" max="11778" width="7" style="78" customWidth="1"/>
    <col min="11779" max="11779" width="38.140625" style="78" customWidth="1"/>
    <col min="11780" max="11780" width="10" style="78" customWidth="1"/>
    <col min="11781" max="11781" width="9.85546875" style="78" customWidth="1"/>
    <col min="11782" max="11782" width="10.85546875" style="78" customWidth="1"/>
    <col min="11783" max="11783" width="9.7109375" style="78" customWidth="1"/>
    <col min="11784" max="11784" width="9.140625" style="78" customWidth="1"/>
    <col min="11785" max="11785" width="9.42578125" style="78" customWidth="1"/>
    <col min="11786" max="12032" width="9.140625" style="78"/>
    <col min="12033" max="12033" width="6.5703125" style="78" customWidth="1"/>
    <col min="12034" max="12034" width="7" style="78" customWidth="1"/>
    <col min="12035" max="12035" width="38.140625" style="78" customWidth="1"/>
    <col min="12036" max="12036" width="10" style="78" customWidth="1"/>
    <col min="12037" max="12037" width="9.85546875" style="78" customWidth="1"/>
    <col min="12038" max="12038" width="10.85546875" style="78" customWidth="1"/>
    <col min="12039" max="12039" width="9.7109375" style="78" customWidth="1"/>
    <col min="12040" max="12040" width="9.140625" style="78" customWidth="1"/>
    <col min="12041" max="12041" width="9.42578125" style="78" customWidth="1"/>
    <col min="12042" max="12288" width="9.140625" style="78"/>
    <col min="12289" max="12289" width="6.5703125" style="78" customWidth="1"/>
    <col min="12290" max="12290" width="7" style="78" customWidth="1"/>
    <col min="12291" max="12291" width="38.140625" style="78" customWidth="1"/>
    <col min="12292" max="12292" width="10" style="78" customWidth="1"/>
    <col min="12293" max="12293" width="9.85546875" style="78" customWidth="1"/>
    <col min="12294" max="12294" width="10.85546875" style="78" customWidth="1"/>
    <col min="12295" max="12295" width="9.7109375" style="78" customWidth="1"/>
    <col min="12296" max="12296" width="9.140625" style="78" customWidth="1"/>
    <col min="12297" max="12297" width="9.42578125" style="78" customWidth="1"/>
    <col min="12298" max="12544" width="9.140625" style="78"/>
    <col min="12545" max="12545" width="6.5703125" style="78" customWidth="1"/>
    <col min="12546" max="12546" width="7" style="78" customWidth="1"/>
    <col min="12547" max="12547" width="38.140625" style="78" customWidth="1"/>
    <col min="12548" max="12548" width="10" style="78" customWidth="1"/>
    <col min="12549" max="12549" width="9.85546875" style="78" customWidth="1"/>
    <col min="12550" max="12550" width="10.85546875" style="78" customWidth="1"/>
    <col min="12551" max="12551" width="9.7109375" style="78" customWidth="1"/>
    <col min="12552" max="12552" width="9.140625" style="78" customWidth="1"/>
    <col min="12553" max="12553" width="9.42578125" style="78" customWidth="1"/>
    <col min="12554" max="12800" width="9.140625" style="78"/>
    <col min="12801" max="12801" width="6.5703125" style="78" customWidth="1"/>
    <col min="12802" max="12802" width="7" style="78" customWidth="1"/>
    <col min="12803" max="12803" width="38.140625" style="78" customWidth="1"/>
    <col min="12804" max="12804" width="10" style="78" customWidth="1"/>
    <col min="12805" max="12805" width="9.85546875" style="78" customWidth="1"/>
    <col min="12806" max="12806" width="10.85546875" style="78" customWidth="1"/>
    <col min="12807" max="12807" width="9.7109375" style="78" customWidth="1"/>
    <col min="12808" max="12808" width="9.140625" style="78" customWidth="1"/>
    <col min="12809" max="12809" width="9.42578125" style="78" customWidth="1"/>
    <col min="12810" max="13056" width="9.140625" style="78"/>
    <col min="13057" max="13057" width="6.5703125" style="78" customWidth="1"/>
    <col min="13058" max="13058" width="7" style="78" customWidth="1"/>
    <col min="13059" max="13059" width="38.140625" style="78" customWidth="1"/>
    <col min="13060" max="13060" width="10" style="78" customWidth="1"/>
    <col min="13061" max="13061" width="9.85546875" style="78" customWidth="1"/>
    <col min="13062" max="13062" width="10.85546875" style="78" customWidth="1"/>
    <col min="13063" max="13063" width="9.7109375" style="78" customWidth="1"/>
    <col min="13064" max="13064" width="9.140625" style="78" customWidth="1"/>
    <col min="13065" max="13065" width="9.42578125" style="78" customWidth="1"/>
    <col min="13066" max="13312" width="9.140625" style="78"/>
    <col min="13313" max="13313" width="6.5703125" style="78" customWidth="1"/>
    <col min="13314" max="13314" width="7" style="78" customWidth="1"/>
    <col min="13315" max="13315" width="38.140625" style="78" customWidth="1"/>
    <col min="13316" max="13316" width="10" style="78" customWidth="1"/>
    <col min="13317" max="13317" width="9.85546875" style="78" customWidth="1"/>
    <col min="13318" max="13318" width="10.85546875" style="78" customWidth="1"/>
    <col min="13319" max="13319" width="9.7109375" style="78" customWidth="1"/>
    <col min="13320" max="13320" width="9.140625" style="78" customWidth="1"/>
    <col min="13321" max="13321" width="9.42578125" style="78" customWidth="1"/>
    <col min="13322" max="13568" width="9.140625" style="78"/>
    <col min="13569" max="13569" width="6.5703125" style="78" customWidth="1"/>
    <col min="13570" max="13570" width="7" style="78" customWidth="1"/>
    <col min="13571" max="13571" width="38.140625" style="78" customWidth="1"/>
    <col min="13572" max="13572" width="10" style="78" customWidth="1"/>
    <col min="13573" max="13573" width="9.85546875" style="78" customWidth="1"/>
    <col min="13574" max="13574" width="10.85546875" style="78" customWidth="1"/>
    <col min="13575" max="13575" width="9.7109375" style="78" customWidth="1"/>
    <col min="13576" max="13576" width="9.140625" style="78" customWidth="1"/>
    <col min="13577" max="13577" width="9.42578125" style="78" customWidth="1"/>
    <col min="13578" max="13824" width="9.140625" style="78"/>
    <col min="13825" max="13825" width="6.5703125" style="78" customWidth="1"/>
    <col min="13826" max="13826" width="7" style="78" customWidth="1"/>
    <col min="13827" max="13827" width="38.140625" style="78" customWidth="1"/>
    <col min="13828" max="13828" width="10" style="78" customWidth="1"/>
    <col min="13829" max="13829" width="9.85546875" style="78" customWidth="1"/>
    <col min="13830" max="13830" width="10.85546875" style="78" customWidth="1"/>
    <col min="13831" max="13831" width="9.7109375" style="78" customWidth="1"/>
    <col min="13832" max="13832" width="9.140625" style="78" customWidth="1"/>
    <col min="13833" max="13833" width="9.42578125" style="78" customWidth="1"/>
    <col min="13834" max="14080" width="9.140625" style="78"/>
    <col min="14081" max="14081" width="6.5703125" style="78" customWidth="1"/>
    <col min="14082" max="14082" width="7" style="78" customWidth="1"/>
    <col min="14083" max="14083" width="38.140625" style="78" customWidth="1"/>
    <col min="14084" max="14084" width="10" style="78" customWidth="1"/>
    <col min="14085" max="14085" width="9.85546875" style="78" customWidth="1"/>
    <col min="14086" max="14086" width="10.85546875" style="78" customWidth="1"/>
    <col min="14087" max="14087" width="9.7109375" style="78" customWidth="1"/>
    <col min="14088" max="14088" width="9.140625" style="78" customWidth="1"/>
    <col min="14089" max="14089" width="9.42578125" style="78" customWidth="1"/>
    <col min="14090" max="14336" width="9.140625" style="78"/>
    <col min="14337" max="14337" width="6.5703125" style="78" customWidth="1"/>
    <col min="14338" max="14338" width="7" style="78" customWidth="1"/>
    <col min="14339" max="14339" width="38.140625" style="78" customWidth="1"/>
    <col min="14340" max="14340" width="10" style="78" customWidth="1"/>
    <col min="14341" max="14341" width="9.85546875" style="78" customWidth="1"/>
    <col min="14342" max="14342" width="10.85546875" style="78" customWidth="1"/>
    <col min="14343" max="14343" width="9.7109375" style="78" customWidth="1"/>
    <col min="14344" max="14344" width="9.140625" style="78" customWidth="1"/>
    <col min="14345" max="14345" width="9.42578125" style="78" customWidth="1"/>
    <col min="14346" max="14592" width="9.140625" style="78"/>
    <col min="14593" max="14593" width="6.5703125" style="78" customWidth="1"/>
    <col min="14594" max="14594" width="7" style="78" customWidth="1"/>
    <col min="14595" max="14595" width="38.140625" style="78" customWidth="1"/>
    <col min="14596" max="14596" width="10" style="78" customWidth="1"/>
    <col min="14597" max="14597" width="9.85546875" style="78" customWidth="1"/>
    <col min="14598" max="14598" width="10.85546875" style="78" customWidth="1"/>
    <col min="14599" max="14599" width="9.7109375" style="78" customWidth="1"/>
    <col min="14600" max="14600" width="9.140625" style="78" customWidth="1"/>
    <col min="14601" max="14601" width="9.42578125" style="78" customWidth="1"/>
    <col min="14602" max="14848" width="9.140625" style="78"/>
    <col min="14849" max="14849" width="6.5703125" style="78" customWidth="1"/>
    <col min="14850" max="14850" width="7" style="78" customWidth="1"/>
    <col min="14851" max="14851" width="38.140625" style="78" customWidth="1"/>
    <col min="14852" max="14852" width="10" style="78" customWidth="1"/>
    <col min="14853" max="14853" width="9.85546875" style="78" customWidth="1"/>
    <col min="14854" max="14854" width="10.85546875" style="78" customWidth="1"/>
    <col min="14855" max="14855" width="9.7109375" style="78" customWidth="1"/>
    <col min="14856" max="14856" width="9.140625" style="78" customWidth="1"/>
    <col min="14857" max="14857" width="9.42578125" style="78" customWidth="1"/>
    <col min="14858" max="15104" width="9.140625" style="78"/>
    <col min="15105" max="15105" width="6.5703125" style="78" customWidth="1"/>
    <col min="15106" max="15106" width="7" style="78" customWidth="1"/>
    <col min="15107" max="15107" width="38.140625" style="78" customWidth="1"/>
    <col min="15108" max="15108" width="10" style="78" customWidth="1"/>
    <col min="15109" max="15109" width="9.85546875" style="78" customWidth="1"/>
    <col min="15110" max="15110" width="10.85546875" style="78" customWidth="1"/>
    <col min="15111" max="15111" width="9.7109375" style="78" customWidth="1"/>
    <col min="15112" max="15112" width="9.140625" style="78" customWidth="1"/>
    <col min="15113" max="15113" width="9.42578125" style="78" customWidth="1"/>
    <col min="15114" max="15360" width="9.140625" style="78"/>
    <col min="15361" max="15361" width="6.5703125" style="78" customWidth="1"/>
    <col min="15362" max="15362" width="7" style="78" customWidth="1"/>
    <col min="15363" max="15363" width="38.140625" style="78" customWidth="1"/>
    <col min="15364" max="15364" width="10" style="78" customWidth="1"/>
    <col min="15365" max="15365" width="9.85546875" style="78" customWidth="1"/>
    <col min="15366" max="15366" width="10.85546875" style="78" customWidth="1"/>
    <col min="15367" max="15367" width="9.7109375" style="78" customWidth="1"/>
    <col min="15368" max="15368" width="9.140625" style="78" customWidth="1"/>
    <col min="15369" max="15369" width="9.42578125" style="78" customWidth="1"/>
    <col min="15370" max="15616" width="9.140625" style="78"/>
    <col min="15617" max="15617" width="6.5703125" style="78" customWidth="1"/>
    <col min="15618" max="15618" width="7" style="78" customWidth="1"/>
    <col min="15619" max="15619" width="38.140625" style="78" customWidth="1"/>
    <col min="15620" max="15620" width="10" style="78" customWidth="1"/>
    <col min="15621" max="15621" width="9.85546875" style="78" customWidth="1"/>
    <col min="15622" max="15622" width="10.85546875" style="78" customWidth="1"/>
    <col min="15623" max="15623" width="9.7109375" style="78" customWidth="1"/>
    <col min="15624" max="15624" width="9.140625" style="78" customWidth="1"/>
    <col min="15625" max="15625" width="9.42578125" style="78" customWidth="1"/>
    <col min="15626" max="15872" width="9.140625" style="78"/>
    <col min="15873" max="15873" width="6.5703125" style="78" customWidth="1"/>
    <col min="15874" max="15874" width="7" style="78" customWidth="1"/>
    <col min="15875" max="15875" width="38.140625" style="78" customWidth="1"/>
    <col min="15876" max="15876" width="10" style="78" customWidth="1"/>
    <col min="15877" max="15877" width="9.85546875" style="78" customWidth="1"/>
    <col min="15878" max="15878" width="10.85546875" style="78" customWidth="1"/>
    <col min="15879" max="15879" width="9.7109375" style="78" customWidth="1"/>
    <col min="15880" max="15880" width="9.140625" style="78" customWidth="1"/>
    <col min="15881" max="15881" width="9.42578125" style="78" customWidth="1"/>
    <col min="15882" max="16128" width="9.140625" style="78"/>
    <col min="16129" max="16129" width="6.5703125" style="78" customWidth="1"/>
    <col min="16130" max="16130" width="7" style="78" customWidth="1"/>
    <col min="16131" max="16131" width="38.140625" style="78" customWidth="1"/>
    <col min="16132" max="16132" width="10" style="78" customWidth="1"/>
    <col min="16133" max="16133" width="9.85546875" style="78" customWidth="1"/>
    <col min="16134" max="16134" width="10.85546875" style="78" customWidth="1"/>
    <col min="16135" max="16135" width="9.7109375" style="78" customWidth="1"/>
    <col min="16136" max="16136" width="9.140625" style="78" customWidth="1"/>
    <col min="16137" max="16137" width="9.42578125" style="78" customWidth="1"/>
    <col min="16138" max="16384" width="9.140625" style="78"/>
  </cols>
  <sheetData>
    <row r="1" spans="1:13" ht="19.5" customHeight="1">
      <c r="A1" s="106"/>
      <c r="B1" s="107"/>
      <c r="C1" s="108"/>
      <c r="D1" s="109"/>
      <c r="E1" s="110"/>
      <c r="F1" s="111"/>
      <c r="G1" s="109" t="s">
        <v>15</v>
      </c>
      <c r="H1" s="111"/>
      <c r="I1" s="110"/>
      <c r="J1" s="3"/>
    </row>
    <row r="2" spans="1:13" ht="18.75" customHeight="1">
      <c r="A2" s="106"/>
      <c r="B2" s="107"/>
      <c r="C2" s="108"/>
      <c r="D2" s="112"/>
      <c r="E2" s="113"/>
      <c r="F2" s="111"/>
      <c r="G2" s="112" t="s">
        <v>0</v>
      </c>
      <c r="H2" s="111"/>
      <c r="I2" s="112"/>
      <c r="J2" s="3"/>
    </row>
    <row r="3" spans="1:13" ht="15" customHeight="1">
      <c r="A3" s="106"/>
      <c r="B3" s="107"/>
      <c r="C3" s="108"/>
      <c r="D3" s="114"/>
      <c r="E3" s="110"/>
      <c r="F3" s="111"/>
      <c r="G3" s="154" t="s">
        <v>70</v>
      </c>
      <c r="H3" s="154"/>
      <c r="I3" s="154"/>
      <c r="J3" s="3"/>
    </row>
    <row r="4" spans="1:13" ht="15">
      <c r="A4" s="106"/>
      <c r="B4" s="107"/>
      <c r="C4" s="108"/>
      <c r="D4" s="112"/>
      <c r="E4" s="110"/>
      <c r="F4" s="111"/>
      <c r="G4" s="115" t="s">
        <v>71</v>
      </c>
      <c r="H4" s="116"/>
      <c r="I4" s="112"/>
      <c r="J4" s="3"/>
    </row>
    <row r="5" spans="1:13">
      <c r="A5" s="107"/>
      <c r="B5" s="107"/>
      <c r="C5" s="108"/>
      <c r="D5" s="107"/>
      <c r="E5" s="117"/>
      <c r="F5" s="111"/>
      <c r="G5" s="111"/>
      <c r="H5" s="155" t="s">
        <v>1</v>
      </c>
      <c r="I5" s="155"/>
      <c r="J5" s="3"/>
    </row>
    <row r="6" spans="1:13">
      <c r="A6" s="13"/>
      <c r="B6" s="13"/>
      <c r="C6" s="15"/>
      <c r="D6" s="156" t="s">
        <v>2</v>
      </c>
      <c r="E6" s="157"/>
      <c r="F6" s="156" t="s">
        <v>3</v>
      </c>
      <c r="G6" s="157"/>
      <c r="H6" s="156" t="s">
        <v>4</v>
      </c>
      <c r="I6" s="157"/>
      <c r="J6" s="3"/>
    </row>
    <row r="7" spans="1:13" ht="17.25" customHeight="1">
      <c r="A7" s="18" t="s">
        <v>7</v>
      </c>
      <c r="B7" s="18" t="s">
        <v>8</v>
      </c>
      <c r="C7" s="19" t="s">
        <v>11</v>
      </c>
      <c r="D7" s="20" t="s">
        <v>12</v>
      </c>
      <c r="E7" s="20" t="s">
        <v>13</v>
      </c>
      <c r="F7" s="20" t="s">
        <v>12</v>
      </c>
      <c r="G7" s="20" t="s">
        <v>13</v>
      </c>
      <c r="H7" s="20" t="s">
        <v>12</v>
      </c>
      <c r="I7" s="20" t="s">
        <v>13</v>
      </c>
      <c r="J7" s="10"/>
    </row>
    <row r="8" spans="1:13" s="127" customFormat="1" ht="11.25">
      <c r="A8" s="124">
        <v>1</v>
      </c>
      <c r="B8" s="124">
        <v>2</v>
      </c>
      <c r="C8" s="125">
        <v>3</v>
      </c>
      <c r="D8" s="124">
        <v>4</v>
      </c>
      <c r="E8" s="124">
        <v>5</v>
      </c>
      <c r="F8" s="124">
        <v>6</v>
      </c>
      <c r="G8" s="124">
        <v>7</v>
      </c>
      <c r="H8" s="124">
        <v>8</v>
      </c>
      <c r="I8" s="124">
        <v>9</v>
      </c>
      <c r="J8" s="126"/>
    </row>
    <row r="9" spans="1:13" s="23" customFormat="1" ht="17.25" customHeight="1">
      <c r="A9" s="153" t="s">
        <v>16</v>
      </c>
      <c r="B9" s="153"/>
      <c r="C9" s="153"/>
      <c r="D9" s="153"/>
      <c r="E9" s="153"/>
      <c r="F9" s="153"/>
      <c r="G9" s="153"/>
      <c r="H9" s="153"/>
      <c r="I9" s="153"/>
      <c r="J9" s="21"/>
    </row>
    <row r="10" spans="1:13" ht="27" customHeight="1">
      <c r="A10" s="34"/>
      <c r="B10" s="34"/>
      <c r="C10" s="35" t="s">
        <v>19</v>
      </c>
      <c r="D10" s="56">
        <f>D11+D14</f>
        <v>3100000</v>
      </c>
      <c r="E10" s="56">
        <f t="shared" ref="E10:I10" si="0">E11+E14</f>
        <v>3100000</v>
      </c>
      <c r="F10" s="56">
        <f t="shared" si="0"/>
        <v>72592</v>
      </c>
      <c r="G10" s="56">
        <f t="shared" si="0"/>
        <v>0</v>
      </c>
      <c r="H10" s="56">
        <f t="shared" si="0"/>
        <v>3172592</v>
      </c>
      <c r="I10" s="56">
        <f t="shared" si="0"/>
        <v>3100000</v>
      </c>
      <c r="J10" s="70"/>
      <c r="K10" s="102"/>
    </row>
    <row r="11" spans="1:13" s="82" customFormat="1" ht="30" customHeight="1">
      <c r="A11" s="88">
        <v>853</v>
      </c>
      <c r="B11" s="42"/>
      <c r="C11" s="29" t="s">
        <v>57</v>
      </c>
      <c r="D11" s="57">
        <f>D12</f>
        <v>0</v>
      </c>
      <c r="E11" s="57">
        <f t="shared" ref="E11:I12" si="1">E12</f>
        <v>0</v>
      </c>
      <c r="F11" s="57">
        <f t="shared" si="1"/>
        <v>18342</v>
      </c>
      <c r="G11" s="57">
        <f t="shared" si="1"/>
        <v>0</v>
      </c>
      <c r="H11" s="57">
        <f t="shared" si="1"/>
        <v>18342</v>
      </c>
      <c r="I11" s="57">
        <f t="shared" si="1"/>
        <v>0</v>
      </c>
      <c r="J11" s="80"/>
      <c r="K11" s="81"/>
    </row>
    <row r="12" spans="1:13" s="25" customFormat="1" ht="17.25" customHeight="1">
      <c r="A12" s="73"/>
      <c r="B12" s="73"/>
      <c r="C12" s="79" t="s">
        <v>21</v>
      </c>
      <c r="D12" s="74">
        <f>D13</f>
        <v>0</v>
      </c>
      <c r="E12" s="74">
        <f t="shared" si="1"/>
        <v>0</v>
      </c>
      <c r="F12" s="74">
        <f>F13</f>
        <v>18342</v>
      </c>
      <c r="G12" s="74">
        <f t="shared" si="1"/>
        <v>0</v>
      </c>
      <c r="H12" s="74">
        <f t="shared" si="1"/>
        <v>18342</v>
      </c>
      <c r="I12" s="74">
        <f t="shared" si="1"/>
        <v>0</v>
      </c>
      <c r="J12" s="71"/>
    </row>
    <row r="13" spans="1:13" s="25" customFormat="1" ht="37.5" customHeight="1">
      <c r="A13" s="73"/>
      <c r="B13" s="73"/>
      <c r="C13" s="75" t="s">
        <v>22</v>
      </c>
      <c r="D13" s="76">
        <v>0</v>
      </c>
      <c r="E13" s="76">
        <v>0</v>
      </c>
      <c r="F13" s="76">
        <v>18342</v>
      </c>
      <c r="G13" s="76">
        <v>0</v>
      </c>
      <c r="H13" s="77">
        <f>D13+F13</f>
        <v>18342</v>
      </c>
      <c r="I13" s="77">
        <f>E13+G13</f>
        <v>0</v>
      </c>
      <c r="J13" s="71"/>
      <c r="K13" s="72"/>
      <c r="M13" s="72"/>
    </row>
    <row r="14" spans="1:13" s="82" customFormat="1" ht="23.25" customHeight="1">
      <c r="A14" s="88">
        <v>855</v>
      </c>
      <c r="B14" s="42"/>
      <c r="C14" s="29" t="s">
        <v>28</v>
      </c>
      <c r="D14" s="57">
        <f>D15</f>
        <v>3100000</v>
      </c>
      <c r="E14" s="57">
        <f t="shared" ref="E14:I15" si="2">E15</f>
        <v>3100000</v>
      </c>
      <c r="F14" s="57">
        <f t="shared" si="2"/>
        <v>54250</v>
      </c>
      <c r="G14" s="57">
        <f t="shared" si="2"/>
        <v>0</v>
      </c>
      <c r="H14" s="57">
        <f t="shared" si="2"/>
        <v>3154250</v>
      </c>
      <c r="I14" s="57">
        <f t="shared" si="2"/>
        <v>3100000</v>
      </c>
      <c r="J14" s="80"/>
      <c r="K14" s="81"/>
    </row>
    <row r="15" spans="1:13" s="25" customFormat="1" ht="15" customHeight="1">
      <c r="A15" s="73"/>
      <c r="B15" s="73"/>
      <c r="C15" s="79" t="s">
        <v>21</v>
      </c>
      <c r="D15" s="74">
        <f>D16</f>
        <v>3100000</v>
      </c>
      <c r="E15" s="74">
        <f t="shared" si="2"/>
        <v>3100000</v>
      </c>
      <c r="F15" s="74">
        <f>F16</f>
        <v>54250</v>
      </c>
      <c r="G15" s="74">
        <f t="shared" si="2"/>
        <v>0</v>
      </c>
      <c r="H15" s="74">
        <f t="shared" si="2"/>
        <v>3154250</v>
      </c>
      <c r="I15" s="74">
        <f t="shared" si="2"/>
        <v>3100000</v>
      </c>
      <c r="J15" s="71"/>
    </row>
    <row r="16" spans="1:13" s="25" customFormat="1" ht="37.5" customHeight="1">
      <c r="A16" s="73"/>
      <c r="B16" s="73"/>
      <c r="C16" s="75" t="s">
        <v>22</v>
      </c>
      <c r="D16" s="76">
        <v>3100000</v>
      </c>
      <c r="E16" s="76">
        <v>3100000</v>
      </c>
      <c r="F16" s="76">
        <v>54250</v>
      </c>
      <c r="G16" s="76">
        <v>0</v>
      </c>
      <c r="H16" s="77">
        <f>D16+F16</f>
        <v>3154250</v>
      </c>
      <c r="I16" s="77">
        <f>E16+G16</f>
        <v>3100000</v>
      </c>
      <c r="J16" s="71"/>
      <c r="K16" s="72"/>
      <c r="M16" s="72"/>
    </row>
    <row r="17" spans="1:13" s="25" customFormat="1" ht="25.5" customHeight="1">
      <c r="A17" s="34"/>
      <c r="B17" s="34"/>
      <c r="C17" s="35" t="s">
        <v>14</v>
      </c>
      <c r="D17" s="56">
        <f>D18+D22</f>
        <v>3100000</v>
      </c>
      <c r="E17" s="56">
        <f t="shared" ref="E17:I17" si="3">E18+E22</f>
        <v>3100000</v>
      </c>
      <c r="F17" s="56">
        <f t="shared" si="3"/>
        <v>72592</v>
      </c>
      <c r="G17" s="56">
        <f t="shared" si="3"/>
        <v>0</v>
      </c>
      <c r="H17" s="56">
        <f t="shared" si="3"/>
        <v>3172592</v>
      </c>
      <c r="I17" s="56">
        <f t="shared" si="3"/>
        <v>3100000</v>
      </c>
      <c r="J17" s="36"/>
      <c r="K17" s="102"/>
      <c r="L17" s="101"/>
    </row>
    <row r="18" spans="1:13" s="82" customFormat="1" ht="30" customHeight="1">
      <c r="A18" s="88">
        <v>853</v>
      </c>
      <c r="B18" s="42"/>
      <c r="C18" s="29" t="s">
        <v>57</v>
      </c>
      <c r="D18" s="57">
        <f>D19</f>
        <v>0</v>
      </c>
      <c r="E18" s="57">
        <f t="shared" ref="E18:I20" si="4">E19</f>
        <v>0</v>
      </c>
      <c r="F18" s="57">
        <f t="shared" si="4"/>
        <v>18342</v>
      </c>
      <c r="G18" s="57">
        <f t="shared" si="4"/>
        <v>0</v>
      </c>
      <c r="H18" s="57">
        <f t="shared" si="4"/>
        <v>18342</v>
      </c>
      <c r="I18" s="57">
        <f t="shared" si="4"/>
        <v>0</v>
      </c>
      <c r="J18" s="80"/>
      <c r="K18" s="81"/>
    </row>
    <row r="19" spans="1:13" ht="20.25" customHeight="1">
      <c r="A19" s="42"/>
      <c r="B19" s="98">
        <v>85334</v>
      </c>
      <c r="C19" s="118" t="s">
        <v>58</v>
      </c>
      <c r="D19" s="99">
        <f>D20</f>
        <v>0</v>
      </c>
      <c r="E19" s="99">
        <f t="shared" si="4"/>
        <v>0</v>
      </c>
      <c r="F19" s="99">
        <f t="shared" si="4"/>
        <v>18342</v>
      </c>
      <c r="G19" s="99">
        <f t="shared" si="4"/>
        <v>0</v>
      </c>
      <c r="H19" s="99">
        <f t="shared" si="4"/>
        <v>18342</v>
      </c>
      <c r="I19" s="99">
        <f t="shared" si="4"/>
        <v>0</v>
      </c>
      <c r="K19" s="37"/>
      <c r="L19" s="25"/>
      <c r="M19" s="25"/>
    </row>
    <row r="20" spans="1:13" ht="20.25" customHeight="1">
      <c r="A20" s="51"/>
      <c r="B20" s="89"/>
      <c r="C20" s="38" t="s">
        <v>17</v>
      </c>
      <c r="D20" s="100">
        <f>D21</f>
        <v>0</v>
      </c>
      <c r="E20" s="100">
        <f t="shared" si="4"/>
        <v>0</v>
      </c>
      <c r="F20" s="100">
        <f t="shared" si="4"/>
        <v>18342</v>
      </c>
      <c r="G20" s="100">
        <f t="shared" si="4"/>
        <v>0</v>
      </c>
      <c r="H20" s="100">
        <f t="shared" si="4"/>
        <v>18342</v>
      </c>
      <c r="I20" s="100">
        <f t="shared" si="4"/>
        <v>0</v>
      </c>
      <c r="K20" s="102"/>
      <c r="L20" s="25"/>
      <c r="M20" s="25"/>
    </row>
    <row r="21" spans="1:13" ht="18" customHeight="1">
      <c r="A21" s="39"/>
      <c r="B21" s="40"/>
      <c r="C21" s="41" t="s">
        <v>37</v>
      </c>
      <c r="D21" s="58">
        <v>0</v>
      </c>
      <c r="E21" s="58">
        <v>0</v>
      </c>
      <c r="F21" s="58">
        <v>18342</v>
      </c>
      <c r="G21" s="58">
        <v>0</v>
      </c>
      <c r="H21" s="77">
        <f t="shared" ref="H21" si="5">D21+F21</f>
        <v>18342</v>
      </c>
      <c r="I21" s="77">
        <f t="shared" ref="I21" si="6">E21+G21</f>
        <v>0</v>
      </c>
      <c r="K21" s="37"/>
      <c r="L21" s="25"/>
      <c r="M21" s="25"/>
    </row>
    <row r="22" spans="1:13" s="82" customFormat="1" ht="21.75" customHeight="1">
      <c r="A22" s="88">
        <v>855</v>
      </c>
      <c r="B22" s="42"/>
      <c r="C22" s="29" t="s">
        <v>28</v>
      </c>
      <c r="D22" s="57">
        <f>D23+D29</f>
        <v>3100000</v>
      </c>
      <c r="E22" s="57">
        <f t="shared" ref="E22:I22" si="7">E23+E29</f>
        <v>3100000</v>
      </c>
      <c r="F22" s="57">
        <f t="shared" si="7"/>
        <v>54250</v>
      </c>
      <c r="G22" s="57">
        <f t="shared" si="7"/>
        <v>0</v>
      </c>
      <c r="H22" s="57">
        <f t="shared" si="7"/>
        <v>3154250</v>
      </c>
      <c r="I22" s="57">
        <f t="shared" si="7"/>
        <v>3100000</v>
      </c>
      <c r="J22" s="80"/>
      <c r="K22" s="81"/>
    </row>
    <row r="23" spans="1:13" ht="20.25" customHeight="1">
      <c r="A23" s="42"/>
      <c r="B23" s="98">
        <v>85501</v>
      </c>
      <c r="C23" s="118" t="s">
        <v>66</v>
      </c>
      <c r="D23" s="99">
        <f>D24</f>
        <v>0</v>
      </c>
      <c r="E23" s="99">
        <f t="shared" ref="E23:I23" si="8">E24</f>
        <v>3100000</v>
      </c>
      <c r="F23" s="99">
        <f t="shared" si="8"/>
        <v>0</v>
      </c>
      <c r="G23" s="99">
        <f t="shared" si="8"/>
        <v>0</v>
      </c>
      <c r="H23" s="99">
        <f t="shared" si="8"/>
        <v>0</v>
      </c>
      <c r="I23" s="99">
        <f t="shared" si="8"/>
        <v>3100000</v>
      </c>
      <c r="K23" s="37"/>
      <c r="L23" s="25"/>
      <c r="M23" s="25"/>
    </row>
    <row r="24" spans="1:13" ht="20.25" customHeight="1">
      <c r="A24" s="51"/>
      <c r="B24" s="89"/>
      <c r="C24" s="38" t="s">
        <v>17</v>
      </c>
      <c r="D24" s="100">
        <f>D25+D28</f>
        <v>0</v>
      </c>
      <c r="E24" s="100">
        <f t="shared" ref="E24:I24" si="9">E25+E28</f>
        <v>3100000</v>
      </c>
      <c r="F24" s="100">
        <f t="shared" si="9"/>
        <v>0</v>
      </c>
      <c r="G24" s="100">
        <f t="shared" si="9"/>
        <v>0</v>
      </c>
      <c r="H24" s="100">
        <f t="shared" si="9"/>
        <v>0</v>
      </c>
      <c r="I24" s="100">
        <f t="shared" si="9"/>
        <v>3100000</v>
      </c>
      <c r="K24" s="102"/>
      <c r="L24" s="25"/>
      <c r="M24" s="25"/>
    </row>
    <row r="25" spans="1:13" ht="18" customHeight="1">
      <c r="A25" s="39"/>
      <c r="B25" s="40"/>
      <c r="C25" s="41" t="s">
        <v>25</v>
      </c>
      <c r="D25" s="58">
        <f>SUM(D26:D27)</f>
        <v>0</v>
      </c>
      <c r="E25" s="58">
        <f t="shared" ref="E25:I25" si="10">SUM(E26:E27)</f>
        <v>43813</v>
      </c>
      <c r="F25" s="58">
        <f t="shared" si="10"/>
        <v>0</v>
      </c>
      <c r="G25" s="58">
        <f t="shared" si="10"/>
        <v>0</v>
      </c>
      <c r="H25" s="58">
        <f t="shared" si="10"/>
        <v>0</v>
      </c>
      <c r="I25" s="58">
        <f t="shared" si="10"/>
        <v>43813</v>
      </c>
      <c r="K25" s="37"/>
      <c r="L25" s="25"/>
      <c r="M25" s="25"/>
    </row>
    <row r="26" spans="1:13" ht="21" customHeight="1">
      <c r="A26" s="90"/>
      <c r="B26" s="91"/>
      <c r="C26" s="133" t="s">
        <v>36</v>
      </c>
      <c r="D26" s="92">
        <v>0</v>
      </c>
      <c r="E26" s="92">
        <v>31413</v>
      </c>
      <c r="F26" s="92">
        <v>0</v>
      </c>
      <c r="G26" s="92">
        <v>0</v>
      </c>
      <c r="H26" s="93">
        <f t="shared" ref="H26:H28" si="11">D26+F26</f>
        <v>0</v>
      </c>
      <c r="I26" s="93">
        <f t="shared" ref="I26:I28" si="12">E26+G26</f>
        <v>31413</v>
      </c>
    </row>
    <row r="27" spans="1:13" ht="26.25" customHeight="1">
      <c r="A27" s="90"/>
      <c r="B27" s="91"/>
      <c r="C27" s="133" t="s">
        <v>26</v>
      </c>
      <c r="D27" s="92">
        <v>0</v>
      </c>
      <c r="E27" s="92">
        <v>12400</v>
      </c>
      <c r="F27" s="92">
        <v>0</v>
      </c>
      <c r="G27" s="92">
        <v>0</v>
      </c>
      <c r="H27" s="93">
        <f t="shared" si="11"/>
        <v>0</v>
      </c>
      <c r="I27" s="93">
        <f t="shared" si="12"/>
        <v>12400</v>
      </c>
    </row>
    <row r="28" spans="1:13" ht="18" customHeight="1">
      <c r="A28" s="39"/>
      <c r="B28" s="40"/>
      <c r="C28" s="41" t="s">
        <v>37</v>
      </c>
      <c r="D28" s="58">
        <v>0</v>
      </c>
      <c r="E28" s="58">
        <f>3054187+2000</f>
        <v>3056187</v>
      </c>
      <c r="F28" s="58">
        <v>0</v>
      </c>
      <c r="G28" s="58">
        <v>0</v>
      </c>
      <c r="H28" s="77">
        <f t="shared" si="11"/>
        <v>0</v>
      </c>
      <c r="I28" s="77">
        <f t="shared" si="12"/>
        <v>3056187</v>
      </c>
      <c r="K28" s="37"/>
      <c r="L28" s="25"/>
      <c r="M28" s="25"/>
    </row>
    <row r="29" spans="1:13" ht="15.75" customHeight="1">
      <c r="A29" s="42"/>
      <c r="B29" s="98">
        <v>85504</v>
      </c>
      <c r="C29" s="118" t="s">
        <v>40</v>
      </c>
      <c r="D29" s="99">
        <f>D30</f>
        <v>3100000</v>
      </c>
      <c r="E29" s="99">
        <f t="shared" ref="E29:I29" si="13">E30</f>
        <v>0</v>
      </c>
      <c r="F29" s="99">
        <f t="shared" si="13"/>
        <v>54250</v>
      </c>
      <c r="G29" s="99">
        <f t="shared" si="13"/>
        <v>0</v>
      </c>
      <c r="H29" s="99">
        <f t="shared" si="13"/>
        <v>3154250</v>
      </c>
      <c r="I29" s="99">
        <f t="shared" si="13"/>
        <v>0</v>
      </c>
      <c r="K29" s="37"/>
      <c r="L29" s="25"/>
      <c r="M29" s="25"/>
    </row>
    <row r="30" spans="1:13" ht="20.25" customHeight="1">
      <c r="A30" s="51"/>
      <c r="B30" s="89"/>
      <c r="C30" s="38" t="s">
        <v>17</v>
      </c>
      <c r="D30" s="100">
        <f>D31+D34</f>
        <v>3100000</v>
      </c>
      <c r="E30" s="100">
        <f t="shared" ref="E30:I30" si="14">E31+E34</f>
        <v>0</v>
      </c>
      <c r="F30" s="100">
        <f t="shared" si="14"/>
        <v>54250</v>
      </c>
      <c r="G30" s="100">
        <f t="shared" si="14"/>
        <v>0</v>
      </c>
      <c r="H30" s="100">
        <f t="shared" si="14"/>
        <v>3154250</v>
      </c>
      <c r="I30" s="100">
        <f t="shared" si="14"/>
        <v>0</v>
      </c>
      <c r="K30" s="102"/>
      <c r="L30" s="25"/>
      <c r="M30" s="25"/>
    </row>
    <row r="31" spans="1:13" ht="18" customHeight="1">
      <c r="A31" s="39"/>
      <c r="B31" s="40"/>
      <c r="C31" s="41" t="s">
        <v>25</v>
      </c>
      <c r="D31" s="58">
        <f>SUM(D32:D33)</f>
        <v>98000</v>
      </c>
      <c r="E31" s="58">
        <f t="shared" ref="E31:I31" si="15">SUM(E32:E33)</f>
        <v>0</v>
      </c>
      <c r="F31" s="58">
        <f t="shared" si="15"/>
        <v>1750</v>
      </c>
      <c r="G31" s="58">
        <f t="shared" si="15"/>
        <v>0</v>
      </c>
      <c r="H31" s="58">
        <f t="shared" si="15"/>
        <v>99750</v>
      </c>
      <c r="I31" s="58">
        <f t="shared" si="15"/>
        <v>0</v>
      </c>
      <c r="K31" s="37"/>
      <c r="L31" s="25"/>
      <c r="M31" s="25"/>
    </row>
    <row r="32" spans="1:13" ht="21" customHeight="1">
      <c r="A32" s="90"/>
      <c r="B32" s="91"/>
      <c r="C32" s="133" t="s">
        <v>36</v>
      </c>
      <c r="D32" s="92">
        <v>80000</v>
      </c>
      <c r="E32" s="92">
        <v>0</v>
      </c>
      <c r="F32" s="92">
        <v>1750</v>
      </c>
      <c r="G32" s="92">
        <v>0</v>
      </c>
      <c r="H32" s="93">
        <f t="shared" ref="H32" si="16">D32+F32</f>
        <v>81750</v>
      </c>
      <c r="I32" s="93">
        <f t="shared" ref="I32" si="17">E32+G32</f>
        <v>0</v>
      </c>
    </row>
    <row r="33" spans="1:13" ht="26.25" customHeight="1">
      <c r="A33" s="90"/>
      <c r="B33" s="91"/>
      <c r="C33" s="133" t="s">
        <v>26</v>
      </c>
      <c r="D33" s="92">
        <v>18000</v>
      </c>
      <c r="E33" s="92">
        <v>0</v>
      </c>
      <c r="F33" s="92">
        <v>0</v>
      </c>
      <c r="G33" s="92">
        <v>0</v>
      </c>
      <c r="H33" s="93">
        <f t="shared" ref="H33" si="18">D33+F33</f>
        <v>18000</v>
      </c>
      <c r="I33" s="93">
        <f t="shared" ref="I33" si="19">E33+G33</f>
        <v>0</v>
      </c>
    </row>
    <row r="34" spans="1:13" ht="18" customHeight="1">
      <c r="A34" s="39"/>
      <c r="B34" s="40"/>
      <c r="C34" s="41" t="s">
        <v>37</v>
      </c>
      <c r="D34" s="58">
        <f>3000000+2000</f>
        <v>3002000</v>
      </c>
      <c r="E34" s="58">
        <f t="shared" ref="E34:G34" si="20">SUM(E35:E35)</f>
        <v>0</v>
      </c>
      <c r="F34" s="58">
        <v>52500</v>
      </c>
      <c r="G34" s="58">
        <f t="shared" si="20"/>
        <v>0</v>
      </c>
      <c r="H34" s="77">
        <f t="shared" ref="H34" si="21">D34+F34</f>
        <v>3054500</v>
      </c>
      <c r="I34" s="77">
        <f t="shared" ref="I34" si="22">E34+G34</f>
        <v>0</v>
      </c>
      <c r="K34" s="37"/>
      <c r="L34" s="25"/>
      <c r="M34" s="25"/>
    </row>
    <row r="35" spans="1:13" ht="4.5" customHeight="1">
      <c r="A35" s="83"/>
      <c r="B35" s="84"/>
      <c r="C35" s="119"/>
      <c r="D35" s="120"/>
      <c r="E35" s="120"/>
      <c r="F35" s="120"/>
      <c r="G35" s="120"/>
      <c r="H35" s="121"/>
      <c r="I35" s="121"/>
    </row>
  </sheetData>
  <mergeCells count="6">
    <mergeCell ref="A9:I9"/>
    <mergeCell ref="G3:I3"/>
    <mergeCell ref="H5:I5"/>
    <mergeCell ref="D6:E6"/>
    <mergeCell ref="F6:G6"/>
    <mergeCell ref="H6:I6"/>
  </mergeCells>
  <printOptions horizontalCentered="1"/>
  <pageMargins left="0" right="0" top="0.51181102362204722" bottom="0.51181102362204722" header="0.31496062992125984" footer="0.31496062992125984"/>
  <pageSetup paperSize="9" scale="80" orientation="portrait" horizont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4"/>
  <sheetViews>
    <sheetView tabSelected="1" workbookViewId="0">
      <pane ySplit="8" topLeftCell="A42" activePane="bottomLeft" state="frozen"/>
      <selection pane="bottomLeft" activeCell="I73" sqref="I73"/>
    </sheetView>
  </sheetViews>
  <sheetFormatPr defaultRowHeight="15"/>
  <cols>
    <col min="1" max="1" width="7" style="8" customWidth="1"/>
    <col min="2" max="2" width="8.140625" style="8" customWidth="1"/>
    <col min="3" max="3" width="6.5703125" style="8" customWidth="1"/>
    <col min="4" max="4" width="7.7109375" style="8" customWidth="1"/>
    <col min="5" max="5" width="5.7109375" style="8" customWidth="1"/>
    <col min="6" max="6" width="15.5703125" style="8" customWidth="1"/>
    <col min="7" max="7" width="43.140625" style="8" customWidth="1"/>
    <col min="8" max="8" width="12.42578125" style="8" customWidth="1"/>
    <col min="9" max="10" width="12.140625" style="8" customWidth="1"/>
    <col min="11" max="11" width="10.42578125" style="8" customWidth="1"/>
    <col min="12" max="12" width="12.140625" style="8" customWidth="1"/>
    <col min="13" max="13" width="11.5703125" style="8" customWidth="1"/>
    <col min="14" max="14" width="14.42578125" style="8" customWidth="1"/>
    <col min="15" max="15" width="11.85546875" style="8" bestFit="1" customWidth="1"/>
    <col min="16" max="16" width="9.85546875" style="8" bestFit="1" customWidth="1"/>
    <col min="17" max="256" width="9.140625" style="8"/>
    <col min="257" max="257" width="6.42578125" style="8" customWidth="1"/>
    <col min="258" max="258" width="8.140625" style="8" customWidth="1"/>
    <col min="259" max="259" width="6.5703125" style="8" customWidth="1"/>
    <col min="260" max="260" width="7.7109375" style="8" customWidth="1"/>
    <col min="261" max="261" width="5.7109375" style="8" customWidth="1"/>
    <col min="262" max="262" width="16.5703125" style="8" customWidth="1"/>
    <col min="263" max="263" width="40.5703125" style="8" customWidth="1"/>
    <col min="264" max="265" width="10.42578125" style="8" customWidth="1"/>
    <col min="266" max="266" width="9.85546875" style="8" customWidth="1"/>
    <col min="267" max="267" width="10.42578125" style="8" customWidth="1"/>
    <col min="268" max="268" width="9.28515625" style="8" customWidth="1"/>
    <col min="269" max="269" width="10.85546875" style="8" customWidth="1"/>
    <col min="270" max="512" width="9.140625" style="8"/>
    <col min="513" max="513" width="6.42578125" style="8" customWidth="1"/>
    <col min="514" max="514" width="8.140625" style="8" customWidth="1"/>
    <col min="515" max="515" width="6.5703125" style="8" customWidth="1"/>
    <col min="516" max="516" width="7.7109375" style="8" customWidth="1"/>
    <col min="517" max="517" width="5.7109375" style="8" customWidth="1"/>
    <col min="518" max="518" width="16.5703125" style="8" customWidth="1"/>
    <col min="519" max="519" width="40.5703125" style="8" customWidth="1"/>
    <col min="520" max="521" width="10.42578125" style="8" customWidth="1"/>
    <col min="522" max="522" width="9.85546875" style="8" customWidth="1"/>
    <col min="523" max="523" width="10.42578125" style="8" customWidth="1"/>
    <col min="524" max="524" width="9.28515625" style="8" customWidth="1"/>
    <col min="525" max="525" width="10.85546875" style="8" customWidth="1"/>
    <col min="526" max="768" width="9.140625" style="8"/>
    <col min="769" max="769" width="6.42578125" style="8" customWidth="1"/>
    <col min="770" max="770" width="8.140625" style="8" customWidth="1"/>
    <col min="771" max="771" width="6.5703125" style="8" customWidth="1"/>
    <col min="772" max="772" width="7.7109375" style="8" customWidth="1"/>
    <col min="773" max="773" width="5.7109375" style="8" customWidth="1"/>
    <col min="774" max="774" width="16.5703125" style="8" customWidth="1"/>
    <col min="775" max="775" width="40.5703125" style="8" customWidth="1"/>
    <col min="776" max="777" width="10.42578125" style="8" customWidth="1"/>
    <col min="778" max="778" width="9.85546875" style="8" customWidth="1"/>
    <col min="779" max="779" width="10.42578125" style="8" customWidth="1"/>
    <col min="780" max="780" width="9.28515625" style="8" customWidth="1"/>
    <col min="781" max="781" width="10.85546875" style="8" customWidth="1"/>
    <col min="782" max="1024" width="9.140625" style="8"/>
    <col min="1025" max="1025" width="6.42578125" style="8" customWidth="1"/>
    <col min="1026" max="1026" width="8.140625" style="8" customWidth="1"/>
    <col min="1027" max="1027" width="6.5703125" style="8" customWidth="1"/>
    <col min="1028" max="1028" width="7.7109375" style="8" customWidth="1"/>
    <col min="1029" max="1029" width="5.7109375" style="8" customWidth="1"/>
    <col min="1030" max="1030" width="16.5703125" style="8" customWidth="1"/>
    <col min="1031" max="1031" width="40.5703125" style="8" customWidth="1"/>
    <col min="1032" max="1033" width="10.42578125" style="8" customWidth="1"/>
    <col min="1034" max="1034" width="9.85546875" style="8" customWidth="1"/>
    <col min="1035" max="1035" width="10.42578125" style="8" customWidth="1"/>
    <col min="1036" max="1036" width="9.28515625" style="8" customWidth="1"/>
    <col min="1037" max="1037" width="10.85546875" style="8" customWidth="1"/>
    <col min="1038" max="1280" width="9.140625" style="8"/>
    <col min="1281" max="1281" width="6.42578125" style="8" customWidth="1"/>
    <col min="1282" max="1282" width="8.140625" style="8" customWidth="1"/>
    <col min="1283" max="1283" width="6.5703125" style="8" customWidth="1"/>
    <col min="1284" max="1284" width="7.7109375" style="8" customWidth="1"/>
    <col min="1285" max="1285" width="5.7109375" style="8" customWidth="1"/>
    <col min="1286" max="1286" width="16.5703125" style="8" customWidth="1"/>
    <col min="1287" max="1287" width="40.5703125" style="8" customWidth="1"/>
    <col min="1288" max="1289" width="10.42578125" style="8" customWidth="1"/>
    <col min="1290" max="1290" width="9.85546875" style="8" customWidth="1"/>
    <col min="1291" max="1291" width="10.42578125" style="8" customWidth="1"/>
    <col min="1292" max="1292" width="9.28515625" style="8" customWidth="1"/>
    <col min="1293" max="1293" width="10.85546875" style="8" customWidth="1"/>
    <col min="1294" max="1536" width="9.140625" style="8"/>
    <col min="1537" max="1537" width="6.42578125" style="8" customWidth="1"/>
    <col min="1538" max="1538" width="8.140625" style="8" customWidth="1"/>
    <col min="1539" max="1539" width="6.5703125" style="8" customWidth="1"/>
    <col min="1540" max="1540" width="7.7109375" style="8" customWidth="1"/>
    <col min="1541" max="1541" width="5.7109375" style="8" customWidth="1"/>
    <col min="1542" max="1542" width="16.5703125" style="8" customWidth="1"/>
    <col min="1543" max="1543" width="40.5703125" style="8" customWidth="1"/>
    <col min="1544" max="1545" width="10.42578125" style="8" customWidth="1"/>
    <col min="1546" max="1546" width="9.85546875" style="8" customWidth="1"/>
    <col min="1547" max="1547" width="10.42578125" style="8" customWidth="1"/>
    <col min="1548" max="1548" width="9.28515625" style="8" customWidth="1"/>
    <col min="1549" max="1549" width="10.85546875" style="8" customWidth="1"/>
    <col min="1550" max="1792" width="9.140625" style="8"/>
    <col min="1793" max="1793" width="6.42578125" style="8" customWidth="1"/>
    <col min="1794" max="1794" width="8.140625" style="8" customWidth="1"/>
    <col min="1795" max="1795" width="6.5703125" style="8" customWidth="1"/>
    <col min="1796" max="1796" width="7.7109375" style="8" customWidth="1"/>
    <col min="1797" max="1797" width="5.7109375" style="8" customWidth="1"/>
    <col min="1798" max="1798" width="16.5703125" style="8" customWidth="1"/>
    <col min="1799" max="1799" width="40.5703125" style="8" customWidth="1"/>
    <col min="1800" max="1801" width="10.42578125" style="8" customWidth="1"/>
    <col min="1802" max="1802" width="9.85546875" style="8" customWidth="1"/>
    <col min="1803" max="1803" width="10.42578125" style="8" customWidth="1"/>
    <col min="1804" max="1804" width="9.28515625" style="8" customWidth="1"/>
    <col min="1805" max="1805" width="10.85546875" style="8" customWidth="1"/>
    <col min="1806" max="2048" width="9.140625" style="8"/>
    <col min="2049" max="2049" width="6.42578125" style="8" customWidth="1"/>
    <col min="2050" max="2050" width="8.140625" style="8" customWidth="1"/>
    <col min="2051" max="2051" width="6.5703125" style="8" customWidth="1"/>
    <col min="2052" max="2052" width="7.7109375" style="8" customWidth="1"/>
    <col min="2053" max="2053" width="5.7109375" style="8" customWidth="1"/>
    <col min="2054" max="2054" width="16.5703125" style="8" customWidth="1"/>
    <col min="2055" max="2055" width="40.5703125" style="8" customWidth="1"/>
    <col min="2056" max="2057" width="10.42578125" style="8" customWidth="1"/>
    <col min="2058" max="2058" width="9.85546875" style="8" customWidth="1"/>
    <col min="2059" max="2059" width="10.42578125" style="8" customWidth="1"/>
    <col min="2060" max="2060" width="9.28515625" style="8" customWidth="1"/>
    <col min="2061" max="2061" width="10.85546875" style="8" customWidth="1"/>
    <col min="2062" max="2304" width="9.140625" style="8"/>
    <col min="2305" max="2305" width="6.42578125" style="8" customWidth="1"/>
    <col min="2306" max="2306" width="8.140625" style="8" customWidth="1"/>
    <col min="2307" max="2307" width="6.5703125" style="8" customWidth="1"/>
    <col min="2308" max="2308" width="7.7109375" style="8" customWidth="1"/>
    <col min="2309" max="2309" width="5.7109375" style="8" customWidth="1"/>
    <col min="2310" max="2310" width="16.5703125" style="8" customWidth="1"/>
    <col min="2311" max="2311" width="40.5703125" style="8" customWidth="1"/>
    <col min="2312" max="2313" width="10.42578125" style="8" customWidth="1"/>
    <col min="2314" max="2314" width="9.85546875" style="8" customWidth="1"/>
    <col min="2315" max="2315" width="10.42578125" style="8" customWidth="1"/>
    <col min="2316" max="2316" width="9.28515625" style="8" customWidth="1"/>
    <col min="2317" max="2317" width="10.85546875" style="8" customWidth="1"/>
    <col min="2318" max="2560" width="9.140625" style="8"/>
    <col min="2561" max="2561" width="6.42578125" style="8" customWidth="1"/>
    <col min="2562" max="2562" width="8.140625" style="8" customWidth="1"/>
    <col min="2563" max="2563" width="6.5703125" style="8" customWidth="1"/>
    <col min="2564" max="2564" width="7.7109375" style="8" customWidth="1"/>
    <col min="2565" max="2565" width="5.7109375" style="8" customWidth="1"/>
    <col min="2566" max="2566" width="16.5703125" style="8" customWidth="1"/>
    <col min="2567" max="2567" width="40.5703125" style="8" customWidth="1"/>
    <col min="2568" max="2569" width="10.42578125" style="8" customWidth="1"/>
    <col min="2570" max="2570" width="9.85546875" style="8" customWidth="1"/>
    <col min="2571" max="2571" width="10.42578125" style="8" customWidth="1"/>
    <col min="2572" max="2572" width="9.28515625" style="8" customWidth="1"/>
    <col min="2573" max="2573" width="10.85546875" style="8" customWidth="1"/>
    <col min="2574" max="2816" width="9.140625" style="8"/>
    <col min="2817" max="2817" width="6.42578125" style="8" customWidth="1"/>
    <col min="2818" max="2818" width="8.140625" style="8" customWidth="1"/>
    <col min="2819" max="2819" width="6.5703125" style="8" customWidth="1"/>
    <col min="2820" max="2820" width="7.7109375" style="8" customWidth="1"/>
    <col min="2821" max="2821" width="5.7109375" style="8" customWidth="1"/>
    <col min="2822" max="2822" width="16.5703125" style="8" customWidth="1"/>
    <col min="2823" max="2823" width="40.5703125" style="8" customWidth="1"/>
    <col min="2824" max="2825" width="10.42578125" style="8" customWidth="1"/>
    <col min="2826" max="2826" width="9.85546875" style="8" customWidth="1"/>
    <col min="2827" max="2827" width="10.42578125" style="8" customWidth="1"/>
    <col min="2828" max="2828" width="9.28515625" style="8" customWidth="1"/>
    <col min="2829" max="2829" width="10.85546875" style="8" customWidth="1"/>
    <col min="2830" max="3072" width="9.140625" style="8"/>
    <col min="3073" max="3073" width="6.42578125" style="8" customWidth="1"/>
    <col min="3074" max="3074" width="8.140625" style="8" customWidth="1"/>
    <col min="3075" max="3075" width="6.5703125" style="8" customWidth="1"/>
    <col min="3076" max="3076" width="7.7109375" style="8" customWidth="1"/>
    <col min="3077" max="3077" width="5.7109375" style="8" customWidth="1"/>
    <col min="3078" max="3078" width="16.5703125" style="8" customWidth="1"/>
    <col min="3079" max="3079" width="40.5703125" style="8" customWidth="1"/>
    <col min="3080" max="3081" width="10.42578125" style="8" customWidth="1"/>
    <col min="3082" max="3082" width="9.85546875" style="8" customWidth="1"/>
    <col min="3083" max="3083" width="10.42578125" style="8" customWidth="1"/>
    <col min="3084" max="3084" width="9.28515625" style="8" customWidth="1"/>
    <col min="3085" max="3085" width="10.85546875" style="8" customWidth="1"/>
    <col min="3086" max="3328" width="9.140625" style="8"/>
    <col min="3329" max="3329" width="6.42578125" style="8" customWidth="1"/>
    <col min="3330" max="3330" width="8.140625" style="8" customWidth="1"/>
    <col min="3331" max="3331" width="6.5703125" style="8" customWidth="1"/>
    <col min="3332" max="3332" width="7.7109375" style="8" customWidth="1"/>
    <col min="3333" max="3333" width="5.7109375" style="8" customWidth="1"/>
    <col min="3334" max="3334" width="16.5703125" style="8" customWidth="1"/>
    <col min="3335" max="3335" width="40.5703125" style="8" customWidth="1"/>
    <col min="3336" max="3337" width="10.42578125" style="8" customWidth="1"/>
    <col min="3338" max="3338" width="9.85546875" style="8" customWidth="1"/>
    <col min="3339" max="3339" width="10.42578125" style="8" customWidth="1"/>
    <col min="3340" max="3340" width="9.28515625" style="8" customWidth="1"/>
    <col min="3341" max="3341" width="10.85546875" style="8" customWidth="1"/>
    <col min="3342" max="3584" width="9.140625" style="8"/>
    <col min="3585" max="3585" width="6.42578125" style="8" customWidth="1"/>
    <col min="3586" max="3586" width="8.140625" style="8" customWidth="1"/>
    <col min="3587" max="3587" width="6.5703125" style="8" customWidth="1"/>
    <col min="3588" max="3588" width="7.7109375" style="8" customWidth="1"/>
    <col min="3589" max="3589" width="5.7109375" style="8" customWidth="1"/>
    <col min="3590" max="3590" width="16.5703125" style="8" customWidth="1"/>
    <col min="3591" max="3591" width="40.5703125" style="8" customWidth="1"/>
    <col min="3592" max="3593" width="10.42578125" style="8" customWidth="1"/>
    <col min="3594" max="3594" width="9.85546875" style="8" customWidth="1"/>
    <col min="3595" max="3595" width="10.42578125" style="8" customWidth="1"/>
    <col min="3596" max="3596" width="9.28515625" style="8" customWidth="1"/>
    <col min="3597" max="3597" width="10.85546875" style="8" customWidth="1"/>
    <col min="3598" max="3840" width="9.140625" style="8"/>
    <col min="3841" max="3841" width="6.42578125" style="8" customWidth="1"/>
    <col min="3842" max="3842" width="8.140625" style="8" customWidth="1"/>
    <col min="3843" max="3843" width="6.5703125" style="8" customWidth="1"/>
    <col min="3844" max="3844" width="7.7109375" style="8" customWidth="1"/>
    <col min="3845" max="3845" width="5.7109375" style="8" customWidth="1"/>
    <col min="3846" max="3846" width="16.5703125" style="8" customWidth="1"/>
    <col min="3847" max="3847" width="40.5703125" style="8" customWidth="1"/>
    <col min="3848" max="3849" width="10.42578125" style="8" customWidth="1"/>
    <col min="3850" max="3850" width="9.85546875" style="8" customWidth="1"/>
    <col min="3851" max="3851" width="10.42578125" style="8" customWidth="1"/>
    <col min="3852" max="3852" width="9.28515625" style="8" customWidth="1"/>
    <col min="3853" max="3853" width="10.85546875" style="8" customWidth="1"/>
    <col min="3854" max="4096" width="9.140625" style="8"/>
    <col min="4097" max="4097" width="6.42578125" style="8" customWidth="1"/>
    <col min="4098" max="4098" width="8.140625" style="8" customWidth="1"/>
    <col min="4099" max="4099" width="6.5703125" style="8" customWidth="1"/>
    <col min="4100" max="4100" width="7.7109375" style="8" customWidth="1"/>
    <col min="4101" max="4101" width="5.7109375" style="8" customWidth="1"/>
    <col min="4102" max="4102" width="16.5703125" style="8" customWidth="1"/>
    <col min="4103" max="4103" width="40.5703125" style="8" customWidth="1"/>
    <col min="4104" max="4105" width="10.42578125" style="8" customWidth="1"/>
    <col min="4106" max="4106" width="9.85546875" style="8" customWidth="1"/>
    <col min="4107" max="4107" width="10.42578125" style="8" customWidth="1"/>
    <col min="4108" max="4108" width="9.28515625" style="8" customWidth="1"/>
    <col min="4109" max="4109" width="10.85546875" style="8" customWidth="1"/>
    <col min="4110" max="4352" width="9.140625" style="8"/>
    <col min="4353" max="4353" width="6.42578125" style="8" customWidth="1"/>
    <col min="4354" max="4354" width="8.140625" style="8" customWidth="1"/>
    <col min="4355" max="4355" width="6.5703125" style="8" customWidth="1"/>
    <col min="4356" max="4356" width="7.7109375" style="8" customWidth="1"/>
    <col min="4357" max="4357" width="5.7109375" style="8" customWidth="1"/>
    <col min="4358" max="4358" width="16.5703125" style="8" customWidth="1"/>
    <col min="4359" max="4359" width="40.5703125" style="8" customWidth="1"/>
    <col min="4360" max="4361" width="10.42578125" style="8" customWidth="1"/>
    <col min="4362" max="4362" width="9.85546875" style="8" customWidth="1"/>
    <col min="4363" max="4363" width="10.42578125" style="8" customWidth="1"/>
    <col min="4364" max="4364" width="9.28515625" style="8" customWidth="1"/>
    <col min="4365" max="4365" width="10.85546875" style="8" customWidth="1"/>
    <col min="4366" max="4608" width="9.140625" style="8"/>
    <col min="4609" max="4609" width="6.42578125" style="8" customWidth="1"/>
    <col min="4610" max="4610" width="8.140625" style="8" customWidth="1"/>
    <col min="4611" max="4611" width="6.5703125" style="8" customWidth="1"/>
    <col min="4612" max="4612" width="7.7109375" style="8" customWidth="1"/>
    <col min="4613" max="4613" width="5.7109375" style="8" customWidth="1"/>
    <col min="4614" max="4614" width="16.5703125" style="8" customWidth="1"/>
    <col min="4615" max="4615" width="40.5703125" style="8" customWidth="1"/>
    <col min="4616" max="4617" width="10.42578125" style="8" customWidth="1"/>
    <col min="4618" max="4618" width="9.85546875" style="8" customWidth="1"/>
    <col min="4619" max="4619" width="10.42578125" style="8" customWidth="1"/>
    <col min="4620" max="4620" width="9.28515625" style="8" customWidth="1"/>
    <col min="4621" max="4621" width="10.85546875" style="8" customWidth="1"/>
    <col min="4622" max="4864" width="9.140625" style="8"/>
    <col min="4865" max="4865" width="6.42578125" style="8" customWidth="1"/>
    <col min="4866" max="4866" width="8.140625" style="8" customWidth="1"/>
    <col min="4867" max="4867" width="6.5703125" style="8" customWidth="1"/>
    <col min="4868" max="4868" width="7.7109375" style="8" customWidth="1"/>
    <col min="4869" max="4869" width="5.7109375" style="8" customWidth="1"/>
    <col min="4870" max="4870" width="16.5703125" style="8" customWidth="1"/>
    <col min="4871" max="4871" width="40.5703125" style="8" customWidth="1"/>
    <col min="4872" max="4873" width="10.42578125" style="8" customWidth="1"/>
    <col min="4874" max="4874" width="9.85546875" style="8" customWidth="1"/>
    <col min="4875" max="4875" width="10.42578125" style="8" customWidth="1"/>
    <col min="4876" max="4876" width="9.28515625" style="8" customWidth="1"/>
    <col min="4877" max="4877" width="10.85546875" style="8" customWidth="1"/>
    <col min="4878" max="5120" width="9.140625" style="8"/>
    <col min="5121" max="5121" width="6.42578125" style="8" customWidth="1"/>
    <col min="5122" max="5122" width="8.140625" style="8" customWidth="1"/>
    <col min="5123" max="5123" width="6.5703125" style="8" customWidth="1"/>
    <col min="5124" max="5124" width="7.7109375" style="8" customWidth="1"/>
    <col min="5125" max="5125" width="5.7109375" style="8" customWidth="1"/>
    <col min="5126" max="5126" width="16.5703125" style="8" customWidth="1"/>
    <col min="5127" max="5127" width="40.5703125" style="8" customWidth="1"/>
    <col min="5128" max="5129" width="10.42578125" style="8" customWidth="1"/>
    <col min="5130" max="5130" width="9.85546875" style="8" customWidth="1"/>
    <col min="5131" max="5131" width="10.42578125" style="8" customWidth="1"/>
    <col min="5132" max="5132" width="9.28515625" style="8" customWidth="1"/>
    <col min="5133" max="5133" width="10.85546875" style="8" customWidth="1"/>
    <col min="5134" max="5376" width="9.140625" style="8"/>
    <col min="5377" max="5377" width="6.42578125" style="8" customWidth="1"/>
    <col min="5378" max="5378" width="8.140625" style="8" customWidth="1"/>
    <col min="5379" max="5379" width="6.5703125" style="8" customWidth="1"/>
    <col min="5380" max="5380" width="7.7109375" style="8" customWidth="1"/>
    <col min="5381" max="5381" width="5.7109375" style="8" customWidth="1"/>
    <col min="5382" max="5382" width="16.5703125" style="8" customWidth="1"/>
    <col min="5383" max="5383" width="40.5703125" style="8" customWidth="1"/>
    <col min="5384" max="5385" width="10.42578125" style="8" customWidth="1"/>
    <col min="5386" max="5386" width="9.85546875" style="8" customWidth="1"/>
    <col min="5387" max="5387" width="10.42578125" style="8" customWidth="1"/>
    <col min="5388" max="5388" width="9.28515625" style="8" customWidth="1"/>
    <col min="5389" max="5389" width="10.85546875" style="8" customWidth="1"/>
    <col min="5390" max="5632" width="9.140625" style="8"/>
    <col min="5633" max="5633" width="6.42578125" style="8" customWidth="1"/>
    <col min="5634" max="5634" width="8.140625" style="8" customWidth="1"/>
    <col min="5635" max="5635" width="6.5703125" style="8" customWidth="1"/>
    <col min="5636" max="5636" width="7.7109375" style="8" customWidth="1"/>
    <col min="5637" max="5637" width="5.7109375" style="8" customWidth="1"/>
    <col min="5638" max="5638" width="16.5703125" style="8" customWidth="1"/>
    <col min="5639" max="5639" width="40.5703125" style="8" customWidth="1"/>
    <col min="5640" max="5641" width="10.42578125" style="8" customWidth="1"/>
    <col min="5642" max="5642" width="9.85546875" style="8" customWidth="1"/>
    <col min="5643" max="5643" width="10.42578125" style="8" customWidth="1"/>
    <col min="5644" max="5644" width="9.28515625" style="8" customWidth="1"/>
    <col min="5645" max="5645" width="10.85546875" style="8" customWidth="1"/>
    <col min="5646" max="5888" width="9.140625" style="8"/>
    <col min="5889" max="5889" width="6.42578125" style="8" customWidth="1"/>
    <col min="5890" max="5890" width="8.140625" style="8" customWidth="1"/>
    <col min="5891" max="5891" width="6.5703125" style="8" customWidth="1"/>
    <col min="5892" max="5892" width="7.7109375" style="8" customWidth="1"/>
    <col min="5893" max="5893" width="5.7109375" style="8" customWidth="1"/>
    <col min="5894" max="5894" width="16.5703125" style="8" customWidth="1"/>
    <col min="5895" max="5895" width="40.5703125" style="8" customWidth="1"/>
    <col min="5896" max="5897" width="10.42578125" style="8" customWidth="1"/>
    <col min="5898" max="5898" width="9.85546875" style="8" customWidth="1"/>
    <col min="5899" max="5899" width="10.42578125" style="8" customWidth="1"/>
    <col min="5900" max="5900" width="9.28515625" style="8" customWidth="1"/>
    <col min="5901" max="5901" width="10.85546875" style="8" customWidth="1"/>
    <col min="5902" max="6144" width="9.140625" style="8"/>
    <col min="6145" max="6145" width="6.42578125" style="8" customWidth="1"/>
    <col min="6146" max="6146" width="8.140625" style="8" customWidth="1"/>
    <col min="6147" max="6147" width="6.5703125" style="8" customWidth="1"/>
    <col min="6148" max="6148" width="7.7109375" style="8" customWidth="1"/>
    <col min="6149" max="6149" width="5.7109375" style="8" customWidth="1"/>
    <col min="6150" max="6150" width="16.5703125" style="8" customWidth="1"/>
    <col min="6151" max="6151" width="40.5703125" style="8" customWidth="1"/>
    <col min="6152" max="6153" width="10.42578125" style="8" customWidth="1"/>
    <col min="6154" max="6154" width="9.85546875" style="8" customWidth="1"/>
    <col min="6155" max="6155" width="10.42578125" style="8" customWidth="1"/>
    <col min="6156" max="6156" width="9.28515625" style="8" customWidth="1"/>
    <col min="6157" max="6157" width="10.85546875" style="8" customWidth="1"/>
    <col min="6158" max="6400" width="9.140625" style="8"/>
    <col min="6401" max="6401" width="6.42578125" style="8" customWidth="1"/>
    <col min="6402" max="6402" width="8.140625" style="8" customWidth="1"/>
    <col min="6403" max="6403" width="6.5703125" style="8" customWidth="1"/>
    <col min="6404" max="6404" width="7.7109375" style="8" customWidth="1"/>
    <col min="6405" max="6405" width="5.7109375" style="8" customWidth="1"/>
    <col min="6406" max="6406" width="16.5703125" style="8" customWidth="1"/>
    <col min="6407" max="6407" width="40.5703125" style="8" customWidth="1"/>
    <col min="6408" max="6409" width="10.42578125" style="8" customWidth="1"/>
    <col min="6410" max="6410" width="9.85546875" style="8" customWidth="1"/>
    <col min="6411" max="6411" width="10.42578125" style="8" customWidth="1"/>
    <col min="6412" max="6412" width="9.28515625" style="8" customWidth="1"/>
    <col min="6413" max="6413" width="10.85546875" style="8" customWidth="1"/>
    <col min="6414" max="6656" width="9.140625" style="8"/>
    <col min="6657" max="6657" width="6.42578125" style="8" customWidth="1"/>
    <col min="6658" max="6658" width="8.140625" style="8" customWidth="1"/>
    <col min="6659" max="6659" width="6.5703125" style="8" customWidth="1"/>
    <col min="6660" max="6660" width="7.7109375" style="8" customWidth="1"/>
    <col min="6661" max="6661" width="5.7109375" style="8" customWidth="1"/>
    <col min="6662" max="6662" width="16.5703125" style="8" customWidth="1"/>
    <col min="6663" max="6663" width="40.5703125" style="8" customWidth="1"/>
    <col min="6664" max="6665" width="10.42578125" style="8" customWidth="1"/>
    <col min="6666" max="6666" width="9.85546875" style="8" customWidth="1"/>
    <col min="6667" max="6667" width="10.42578125" style="8" customWidth="1"/>
    <col min="6668" max="6668" width="9.28515625" style="8" customWidth="1"/>
    <col min="6669" max="6669" width="10.85546875" style="8" customWidth="1"/>
    <col min="6670" max="6912" width="9.140625" style="8"/>
    <col min="6913" max="6913" width="6.42578125" style="8" customWidth="1"/>
    <col min="6914" max="6914" width="8.140625" style="8" customWidth="1"/>
    <col min="6915" max="6915" width="6.5703125" style="8" customWidth="1"/>
    <col min="6916" max="6916" width="7.7109375" style="8" customWidth="1"/>
    <col min="6917" max="6917" width="5.7109375" style="8" customWidth="1"/>
    <col min="6918" max="6918" width="16.5703125" style="8" customWidth="1"/>
    <col min="6919" max="6919" width="40.5703125" style="8" customWidth="1"/>
    <col min="6920" max="6921" width="10.42578125" style="8" customWidth="1"/>
    <col min="6922" max="6922" width="9.85546875" style="8" customWidth="1"/>
    <col min="6923" max="6923" width="10.42578125" style="8" customWidth="1"/>
    <col min="6924" max="6924" width="9.28515625" style="8" customWidth="1"/>
    <col min="6925" max="6925" width="10.85546875" style="8" customWidth="1"/>
    <col min="6926" max="7168" width="9.140625" style="8"/>
    <col min="7169" max="7169" width="6.42578125" style="8" customWidth="1"/>
    <col min="7170" max="7170" width="8.140625" style="8" customWidth="1"/>
    <col min="7171" max="7171" width="6.5703125" style="8" customWidth="1"/>
    <col min="7172" max="7172" width="7.7109375" style="8" customWidth="1"/>
    <col min="7173" max="7173" width="5.7109375" style="8" customWidth="1"/>
    <col min="7174" max="7174" width="16.5703125" style="8" customWidth="1"/>
    <col min="7175" max="7175" width="40.5703125" style="8" customWidth="1"/>
    <col min="7176" max="7177" width="10.42578125" style="8" customWidth="1"/>
    <col min="7178" max="7178" width="9.85546875" style="8" customWidth="1"/>
    <col min="7179" max="7179" width="10.42578125" style="8" customWidth="1"/>
    <col min="7180" max="7180" width="9.28515625" style="8" customWidth="1"/>
    <col min="7181" max="7181" width="10.85546875" style="8" customWidth="1"/>
    <col min="7182" max="7424" width="9.140625" style="8"/>
    <col min="7425" max="7425" width="6.42578125" style="8" customWidth="1"/>
    <col min="7426" max="7426" width="8.140625" style="8" customWidth="1"/>
    <col min="7427" max="7427" width="6.5703125" style="8" customWidth="1"/>
    <col min="7428" max="7428" width="7.7109375" style="8" customWidth="1"/>
    <col min="7429" max="7429" width="5.7109375" style="8" customWidth="1"/>
    <col min="7430" max="7430" width="16.5703125" style="8" customWidth="1"/>
    <col min="7431" max="7431" width="40.5703125" style="8" customWidth="1"/>
    <col min="7432" max="7433" width="10.42578125" style="8" customWidth="1"/>
    <col min="7434" max="7434" width="9.85546875" style="8" customWidth="1"/>
    <col min="7435" max="7435" width="10.42578125" style="8" customWidth="1"/>
    <col min="7436" max="7436" width="9.28515625" style="8" customWidth="1"/>
    <col min="7437" max="7437" width="10.85546875" style="8" customWidth="1"/>
    <col min="7438" max="7680" width="9.140625" style="8"/>
    <col min="7681" max="7681" width="6.42578125" style="8" customWidth="1"/>
    <col min="7682" max="7682" width="8.140625" style="8" customWidth="1"/>
    <col min="7683" max="7683" width="6.5703125" style="8" customWidth="1"/>
    <col min="7684" max="7684" width="7.7109375" style="8" customWidth="1"/>
    <col min="7685" max="7685" width="5.7109375" style="8" customWidth="1"/>
    <col min="7686" max="7686" width="16.5703125" style="8" customWidth="1"/>
    <col min="7687" max="7687" width="40.5703125" style="8" customWidth="1"/>
    <col min="7688" max="7689" width="10.42578125" style="8" customWidth="1"/>
    <col min="7690" max="7690" width="9.85546875" style="8" customWidth="1"/>
    <col min="7691" max="7691" width="10.42578125" style="8" customWidth="1"/>
    <col min="7692" max="7692" width="9.28515625" style="8" customWidth="1"/>
    <col min="7693" max="7693" width="10.85546875" style="8" customWidth="1"/>
    <col min="7694" max="7936" width="9.140625" style="8"/>
    <col min="7937" max="7937" width="6.42578125" style="8" customWidth="1"/>
    <col min="7938" max="7938" width="8.140625" style="8" customWidth="1"/>
    <col min="7939" max="7939" width="6.5703125" style="8" customWidth="1"/>
    <col min="7940" max="7940" width="7.7109375" style="8" customWidth="1"/>
    <col min="7941" max="7941" width="5.7109375" style="8" customWidth="1"/>
    <col min="7942" max="7942" width="16.5703125" style="8" customWidth="1"/>
    <col min="7943" max="7943" width="40.5703125" style="8" customWidth="1"/>
    <col min="7944" max="7945" width="10.42578125" style="8" customWidth="1"/>
    <col min="7946" max="7946" width="9.85546875" style="8" customWidth="1"/>
    <col min="7947" max="7947" width="10.42578125" style="8" customWidth="1"/>
    <col min="7948" max="7948" width="9.28515625" style="8" customWidth="1"/>
    <col min="7949" max="7949" width="10.85546875" style="8" customWidth="1"/>
    <col min="7950" max="8192" width="9.140625" style="8"/>
    <col min="8193" max="8193" width="6.42578125" style="8" customWidth="1"/>
    <col min="8194" max="8194" width="8.140625" style="8" customWidth="1"/>
    <col min="8195" max="8195" width="6.5703125" style="8" customWidth="1"/>
    <col min="8196" max="8196" width="7.7109375" style="8" customWidth="1"/>
    <col min="8197" max="8197" width="5.7109375" style="8" customWidth="1"/>
    <col min="8198" max="8198" width="16.5703125" style="8" customWidth="1"/>
    <col min="8199" max="8199" width="40.5703125" style="8" customWidth="1"/>
    <col min="8200" max="8201" width="10.42578125" style="8" customWidth="1"/>
    <col min="8202" max="8202" width="9.85546875" style="8" customWidth="1"/>
    <col min="8203" max="8203" width="10.42578125" style="8" customWidth="1"/>
    <col min="8204" max="8204" width="9.28515625" style="8" customWidth="1"/>
    <col min="8205" max="8205" width="10.85546875" style="8" customWidth="1"/>
    <col min="8206" max="8448" width="9.140625" style="8"/>
    <col min="8449" max="8449" width="6.42578125" style="8" customWidth="1"/>
    <col min="8450" max="8450" width="8.140625" style="8" customWidth="1"/>
    <col min="8451" max="8451" width="6.5703125" style="8" customWidth="1"/>
    <col min="8452" max="8452" width="7.7109375" style="8" customWidth="1"/>
    <col min="8453" max="8453" width="5.7109375" style="8" customWidth="1"/>
    <col min="8454" max="8454" width="16.5703125" style="8" customWidth="1"/>
    <col min="8455" max="8455" width="40.5703125" style="8" customWidth="1"/>
    <col min="8456" max="8457" width="10.42578125" style="8" customWidth="1"/>
    <col min="8458" max="8458" width="9.85546875" style="8" customWidth="1"/>
    <col min="8459" max="8459" width="10.42578125" style="8" customWidth="1"/>
    <col min="8460" max="8460" width="9.28515625" style="8" customWidth="1"/>
    <col min="8461" max="8461" width="10.85546875" style="8" customWidth="1"/>
    <col min="8462" max="8704" width="9.140625" style="8"/>
    <col min="8705" max="8705" width="6.42578125" style="8" customWidth="1"/>
    <col min="8706" max="8706" width="8.140625" style="8" customWidth="1"/>
    <col min="8707" max="8707" width="6.5703125" style="8" customWidth="1"/>
    <col min="8708" max="8708" width="7.7109375" style="8" customWidth="1"/>
    <col min="8709" max="8709" width="5.7109375" style="8" customWidth="1"/>
    <col min="8710" max="8710" width="16.5703125" style="8" customWidth="1"/>
    <col min="8711" max="8711" width="40.5703125" style="8" customWidth="1"/>
    <col min="8712" max="8713" width="10.42578125" style="8" customWidth="1"/>
    <col min="8714" max="8714" width="9.85546875" style="8" customWidth="1"/>
    <col min="8715" max="8715" width="10.42578125" style="8" customWidth="1"/>
    <col min="8716" max="8716" width="9.28515625" style="8" customWidth="1"/>
    <col min="8717" max="8717" width="10.85546875" style="8" customWidth="1"/>
    <col min="8718" max="8960" width="9.140625" style="8"/>
    <col min="8961" max="8961" width="6.42578125" style="8" customWidth="1"/>
    <col min="8962" max="8962" width="8.140625" style="8" customWidth="1"/>
    <col min="8963" max="8963" width="6.5703125" style="8" customWidth="1"/>
    <col min="8964" max="8964" width="7.7109375" style="8" customWidth="1"/>
    <col min="8965" max="8965" width="5.7109375" style="8" customWidth="1"/>
    <col min="8966" max="8966" width="16.5703125" style="8" customWidth="1"/>
    <col min="8967" max="8967" width="40.5703125" style="8" customWidth="1"/>
    <col min="8968" max="8969" width="10.42578125" style="8" customWidth="1"/>
    <col min="8970" max="8970" width="9.85546875" style="8" customWidth="1"/>
    <col min="8971" max="8971" width="10.42578125" style="8" customWidth="1"/>
    <col min="8972" max="8972" width="9.28515625" style="8" customWidth="1"/>
    <col min="8973" max="8973" width="10.85546875" style="8" customWidth="1"/>
    <col min="8974" max="9216" width="9.140625" style="8"/>
    <col min="9217" max="9217" width="6.42578125" style="8" customWidth="1"/>
    <col min="9218" max="9218" width="8.140625" style="8" customWidth="1"/>
    <col min="9219" max="9219" width="6.5703125" style="8" customWidth="1"/>
    <col min="9220" max="9220" width="7.7109375" style="8" customWidth="1"/>
    <col min="9221" max="9221" width="5.7109375" style="8" customWidth="1"/>
    <col min="9222" max="9222" width="16.5703125" style="8" customWidth="1"/>
    <col min="9223" max="9223" width="40.5703125" style="8" customWidth="1"/>
    <col min="9224" max="9225" width="10.42578125" style="8" customWidth="1"/>
    <col min="9226" max="9226" width="9.85546875" style="8" customWidth="1"/>
    <col min="9227" max="9227" width="10.42578125" style="8" customWidth="1"/>
    <col min="9228" max="9228" width="9.28515625" style="8" customWidth="1"/>
    <col min="9229" max="9229" width="10.85546875" style="8" customWidth="1"/>
    <col min="9230" max="9472" width="9.140625" style="8"/>
    <col min="9473" max="9473" width="6.42578125" style="8" customWidth="1"/>
    <col min="9474" max="9474" width="8.140625" style="8" customWidth="1"/>
    <col min="9475" max="9475" width="6.5703125" style="8" customWidth="1"/>
    <col min="9476" max="9476" width="7.7109375" style="8" customWidth="1"/>
    <col min="9477" max="9477" width="5.7109375" style="8" customWidth="1"/>
    <col min="9478" max="9478" width="16.5703125" style="8" customWidth="1"/>
    <col min="9479" max="9479" width="40.5703125" style="8" customWidth="1"/>
    <col min="9480" max="9481" width="10.42578125" style="8" customWidth="1"/>
    <col min="9482" max="9482" width="9.85546875" style="8" customWidth="1"/>
    <col min="9483" max="9483" width="10.42578125" style="8" customWidth="1"/>
    <col min="9484" max="9484" width="9.28515625" style="8" customWidth="1"/>
    <col min="9485" max="9485" width="10.85546875" style="8" customWidth="1"/>
    <col min="9486" max="9728" width="9.140625" style="8"/>
    <col min="9729" max="9729" width="6.42578125" style="8" customWidth="1"/>
    <col min="9730" max="9730" width="8.140625" style="8" customWidth="1"/>
    <col min="9731" max="9731" width="6.5703125" style="8" customWidth="1"/>
    <col min="9732" max="9732" width="7.7109375" style="8" customWidth="1"/>
    <col min="9733" max="9733" width="5.7109375" style="8" customWidth="1"/>
    <col min="9734" max="9734" width="16.5703125" style="8" customWidth="1"/>
    <col min="9735" max="9735" width="40.5703125" style="8" customWidth="1"/>
    <col min="9736" max="9737" width="10.42578125" style="8" customWidth="1"/>
    <col min="9738" max="9738" width="9.85546875" style="8" customWidth="1"/>
    <col min="9739" max="9739" width="10.42578125" style="8" customWidth="1"/>
    <col min="9740" max="9740" width="9.28515625" style="8" customWidth="1"/>
    <col min="9741" max="9741" width="10.85546875" style="8" customWidth="1"/>
    <col min="9742" max="9984" width="9.140625" style="8"/>
    <col min="9985" max="9985" width="6.42578125" style="8" customWidth="1"/>
    <col min="9986" max="9986" width="8.140625" style="8" customWidth="1"/>
    <col min="9987" max="9987" width="6.5703125" style="8" customWidth="1"/>
    <col min="9988" max="9988" width="7.7109375" style="8" customWidth="1"/>
    <col min="9989" max="9989" width="5.7109375" style="8" customWidth="1"/>
    <col min="9990" max="9990" width="16.5703125" style="8" customWidth="1"/>
    <col min="9991" max="9991" width="40.5703125" style="8" customWidth="1"/>
    <col min="9992" max="9993" width="10.42578125" style="8" customWidth="1"/>
    <col min="9994" max="9994" width="9.85546875" style="8" customWidth="1"/>
    <col min="9995" max="9995" width="10.42578125" style="8" customWidth="1"/>
    <col min="9996" max="9996" width="9.28515625" style="8" customWidth="1"/>
    <col min="9997" max="9997" width="10.85546875" style="8" customWidth="1"/>
    <col min="9998" max="10240" width="9.140625" style="8"/>
    <col min="10241" max="10241" width="6.42578125" style="8" customWidth="1"/>
    <col min="10242" max="10242" width="8.140625" style="8" customWidth="1"/>
    <col min="10243" max="10243" width="6.5703125" style="8" customWidth="1"/>
    <col min="10244" max="10244" width="7.7109375" style="8" customWidth="1"/>
    <col min="10245" max="10245" width="5.7109375" style="8" customWidth="1"/>
    <col min="10246" max="10246" width="16.5703125" style="8" customWidth="1"/>
    <col min="10247" max="10247" width="40.5703125" style="8" customWidth="1"/>
    <col min="10248" max="10249" width="10.42578125" style="8" customWidth="1"/>
    <col min="10250" max="10250" width="9.85546875" style="8" customWidth="1"/>
    <col min="10251" max="10251" width="10.42578125" style="8" customWidth="1"/>
    <col min="10252" max="10252" width="9.28515625" style="8" customWidth="1"/>
    <col min="10253" max="10253" width="10.85546875" style="8" customWidth="1"/>
    <col min="10254" max="10496" width="9.140625" style="8"/>
    <col min="10497" max="10497" width="6.42578125" style="8" customWidth="1"/>
    <col min="10498" max="10498" width="8.140625" style="8" customWidth="1"/>
    <col min="10499" max="10499" width="6.5703125" style="8" customWidth="1"/>
    <col min="10500" max="10500" width="7.7109375" style="8" customWidth="1"/>
    <col min="10501" max="10501" width="5.7109375" style="8" customWidth="1"/>
    <col min="10502" max="10502" width="16.5703125" style="8" customWidth="1"/>
    <col min="10503" max="10503" width="40.5703125" style="8" customWidth="1"/>
    <col min="10504" max="10505" width="10.42578125" style="8" customWidth="1"/>
    <col min="10506" max="10506" width="9.85546875" style="8" customWidth="1"/>
    <col min="10507" max="10507" width="10.42578125" style="8" customWidth="1"/>
    <col min="10508" max="10508" width="9.28515625" style="8" customWidth="1"/>
    <col min="10509" max="10509" width="10.85546875" style="8" customWidth="1"/>
    <col min="10510" max="10752" width="9.140625" style="8"/>
    <col min="10753" max="10753" width="6.42578125" style="8" customWidth="1"/>
    <col min="10754" max="10754" width="8.140625" style="8" customWidth="1"/>
    <col min="10755" max="10755" width="6.5703125" style="8" customWidth="1"/>
    <col min="10756" max="10756" width="7.7109375" style="8" customWidth="1"/>
    <col min="10757" max="10757" width="5.7109375" style="8" customWidth="1"/>
    <col min="10758" max="10758" width="16.5703125" style="8" customWidth="1"/>
    <col min="10759" max="10759" width="40.5703125" style="8" customWidth="1"/>
    <col min="10760" max="10761" width="10.42578125" style="8" customWidth="1"/>
    <col min="10762" max="10762" width="9.85546875" style="8" customWidth="1"/>
    <col min="10763" max="10763" width="10.42578125" style="8" customWidth="1"/>
    <col min="10764" max="10764" width="9.28515625" style="8" customWidth="1"/>
    <col min="10765" max="10765" width="10.85546875" style="8" customWidth="1"/>
    <col min="10766" max="11008" width="9.140625" style="8"/>
    <col min="11009" max="11009" width="6.42578125" style="8" customWidth="1"/>
    <col min="11010" max="11010" width="8.140625" style="8" customWidth="1"/>
    <col min="11011" max="11011" width="6.5703125" style="8" customWidth="1"/>
    <col min="11012" max="11012" width="7.7109375" style="8" customWidth="1"/>
    <col min="11013" max="11013" width="5.7109375" style="8" customWidth="1"/>
    <col min="11014" max="11014" width="16.5703125" style="8" customWidth="1"/>
    <col min="11015" max="11015" width="40.5703125" style="8" customWidth="1"/>
    <col min="11016" max="11017" width="10.42578125" style="8" customWidth="1"/>
    <col min="11018" max="11018" width="9.85546875" style="8" customWidth="1"/>
    <col min="11019" max="11019" width="10.42578125" style="8" customWidth="1"/>
    <col min="11020" max="11020" width="9.28515625" style="8" customWidth="1"/>
    <col min="11021" max="11021" width="10.85546875" style="8" customWidth="1"/>
    <col min="11022" max="11264" width="9.140625" style="8"/>
    <col min="11265" max="11265" width="6.42578125" style="8" customWidth="1"/>
    <col min="11266" max="11266" width="8.140625" style="8" customWidth="1"/>
    <col min="11267" max="11267" width="6.5703125" style="8" customWidth="1"/>
    <col min="11268" max="11268" width="7.7109375" style="8" customWidth="1"/>
    <col min="11269" max="11269" width="5.7109375" style="8" customWidth="1"/>
    <col min="11270" max="11270" width="16.5703125" style="8" customWidth="1"/>
    <col min="11271" max="11271" width="40.5703125" style="8" customWidth="1"/>
    <col min="11272" max="11273" width="10.42578125" style="8" customWidth="1"/>
    <col min="11274" max="11274" width="9.85546875" style="8" customWidth="1"/>
    <col min="11275" max="11275" width="10.42578125" style="8" customWidth="1"/>
    <col min="11276" max="11276" width="9.28515625" style="8" customWidth="1"/>
    <col min="11277" max="11277" width="10.85546875" style="8" customWidth="1"/>
    <col min="11278" max="11520" width="9.140625" style="8"/>
    <col min="11521" max="11521" width="6.42578125" style="8" customWidth="1"/>
    <col min="11522" max="11522" width="8.140625" style="8" customWidth="1"/>
    <col min="11523" max="11523" width="6.5703125" style="8" customWidth="1"/>
    <col min="11524" max="11524" width="7.7109375" style="8" customWidth="1"/>
    <col min="11525" max="11525" width="5.7109375" style="8" customWidth="1"/>
    <col min="11526" max="11526" width="16.5703125" style="8" customWidth="1"/>
    <col min="11527" max="11527" width="40.5703125" style="8" customWidth="1"/>
    <col min="11528" max="11529" width="10.42578125" style="8" customWidth="1"/>
    <col min="11530" max="11530" width="9.85546875" style="8" customWidth="1"/>
    <col min="11531" max="11531" width="10.42578125" style="8" customWidth="1"/>
    <col min="11532" max="11532" width="9.28515625" style="8" customWidth="1"/>
    <col min="11533" max="11533" width="10.85546875" style="8" customWidth="1"/>
    <col min="11534" max="11776" width="9.140625" style="8"/>
    <col min="11777" max="11777" width="6.42578125" style="8" customWidth="1"/>
    <col min="11778" max="11778" width="8.140625" style="8" customWidth="1"/>
    <col min="11779" max="11779" width="6.5703125" style="8" customWidth="1"/>
    <col min="11780" max="11780" width="7.7109375" style="8" customWidth="1"/>
    <col min="11781" max="11781" width="5.7109375" style="8" customWidth="1"/>
    <col min="11782" max="11782" width="16.5703125" style="8" customWidth="1"/>
    <col min="11783" max="11783" width="40.5703125" style="8" customWidth="1"/>
    <col min="11784" max="11785" width="10.42578125" style="8" customWidth="1"/>
    <col min="11786" max="11786" width="9.85546875" style="8" customWidth="1"/>
    <col min="11787" max="11787" width="10.42578125" style="8" customWidth="1"/>
    <col min="11788" max="11788" width="9.28515625" style="8" customWidth="1"/>
    <col min="11789" max="11789" width="10.85546875" style="8" customWidth="1"/>
    <col min="11790" max="12032" width="9.140625" style="8"/>
    <col min="12033" max="12033" width="6.42578125" style="8" customWidth="1"/>
    <col min="12034" max="12034" width="8.140625" style="8" customWidth="1"/>
    <col min="12035" max="12035" width="6.5703125" style="8" customWidth="1"/>
    <col min="12036" max="12036" width="7.7109375" style="8" customWidth="1"/>
    <col min="12037" max="12037" width="5.7109375" style="8" customWidth="1"/>
    <col min="12038" max="12038" width="16.5703125" style="8" customWidth="1"/>
    <col min="12039" max="12039" width="40.5703125" style="8" customWidth="1"/>
    <col min="12040" max="12041" width="10.42578125" style="8" customWidth="1"/>
    <col min="12042" max="12042" width="9.85546875" style="8" customWidth="1"/>
    <col min="12043" max="12043" width="10.42578125" style="8" customWidth="1"/>
    <col min="12044" max="12044" width="9.28515625" style="8" customWidth="1"/>
    <col min="12045" max="12045" width="10.85546875" style="8" customWidth="1"/>
    <col min="12046" max="12288" width="9.140625" style="8"/>
    <col min="12289" max="12289" width="6.42578125" style="8" customWidth="1"/>
    <col min="12290" max="12290" width="8.140625" style="8" customWidth="1"/>
    <col min="12291" max="12291" width="6.5703125" style="8" customWidth="1"/>
    <col min="12292" max="12292" width="7.7109375" style="8" customWidth="1"/>
    <col min="12293" max="12293" width="5.7109375" style="8" customWidth="1"/>
    <col min="12294" max="12294" width="16.5703125" style="8" customWidth="1"/>
    <col min="12295" max="12295" width="40.5703125" style="8" customWidth="1"/>
    <col min="12296" max="12297" width="10.42578125" style="8" customWidth="1"/>
    <col min="12298" max="12298" width="9.85546875" style="8" customWidth="1"/>
    <col min="12299" max="12299" width="10.42578125" style="8" customWidth="1"/>
    <col min="12300" max="12300" width="9.28515625" style="8" customWidth="1"/>
    <col min="12301" max="12301" width="10.85546875" style="8" customWidth="1"/>
    <col min="12302" max="12544" width="9.140625" style="8"/>
    <col min="12545" max="12545" width="6.42578125" style="8" customWidth="1"/>
    <col min="12546" max="12546" width="8.140625" style="8" customWidth="1"/>
    <col min="12547" max="12547" width="6.5703125" style="8" customWidth="1"/>
    <col min="12548" max="12548" width="7.7109375" style="8" customWidth="1"/>
    <col min="12549" max="12549" width="5.7109375" style="8" customWidth="1"/>
    <col min="12550" max="12550" width="16.5703125" style="8" customWidth="1"/>
    <col min="12551" max="12551" width="40.5703125" style="8" customWidth="1"/>
    <col min="12552" max="12553" width="10.42578125" style="8" customWidth="1"/>
    <col min="12554" max="12554" width="9.85546875" style="8" customWidth="1"/>
    <col min="12555" max="12555" width="10.42578125" style="8" customWidth="1"/>
    <col min="12556" max="12556" width="9.28515625" style="8" customWidth="1"/>
    <col min="12557" max="12557" width="10.85546875" style="8" customWidth="1"/>
    <col min="12558" max="12800" width="9.140625" style="8"/>
    <col min="12801" max="12801" width="6.42578125" style="8" customWidth="1"/>
    <col min="12802" max="12802" width="8.140625" style="8" customWidth="1"/>
    <col min="12803" max="12803" width="6.5703125" style="8" customWidth="1"/>
    <col min="12804" max="12804" width="7.7109375" style="8" customWidth="1"/>
    <col min="12805" max="12805" width="5.7109375" style="8" customWidth="1"/>
    <col min="12806" max="12806" width="16.5703125" style="8" customWidth="1"/>
    <col min="12807" max="12807" width="40.5703125" style="8" customWidth="1"/>
    <col min="12808" max="12809" width="10.42578125" style="8" customWidth="1"/>
    <col min="12810" max="12810" width="9.85546875" style="8" customWidth="1"/>
    <col min="12811" max="12811" width="10.42578125" style="8" customWidth="1"/>
    <col min="12812" max="12812" width="9.28515625" style="8" customWidth="1"/>
    <col min="12813" max="12813" width="10.85546875" style="8" customWidth="1"/>
    <col min="12814" max="13056" width="9.140625" style="8"/>
    <col min="13057" max="13057" width="6.42578125" style="8" customWidth="1"/>
    <col min="13058" max="13058" width="8.140625" style="8" customWidth="1"/>
    <col min="13059" max="13059" width="6.5703125" style="8" customWidth="1"/>
    <col min="13060" max="13060" width="7.7109375" style="8" customWidth="1"/>
    <col min="13061" max="13061" width="5.7109375" style="8" customWidth="1"/>
    <col min="13062" max="13062" width="16.5703125" style="8" customWidth="1"/>
    <col min="13063" max="13063" width="40.5703125" style="8" customWidth="1"/>
    <col min="13064" max="13065" width="10.42578125" style="8" customWidth="1"/>
    <col min="13066" max="13066" width="9.85546875" style="8" customWidth="1"/>
    <col min="13067" max="13067" width="10.42578125" style="8" customWidth="1"/>
    <col min="13068" max="13068" width="9.28515625" style="8" customWidth="1"/>
    <col min="13069" max="13069" width="10.85546875" style="8" customWidth="1"/>
    <col min="13070" max="13312" width="9.140625" style="8"/>
    <col min="13313" max="13313" width="6.42578125" style="8" customWidth="1"/>
    <col min="13314" max="13314" width="8.140625" style="8" customWidth="1"/>
    <col min="13315" max="13315" width="6.5703125" style="8" customWidth="1"/>
    <col min="13316" max="13316" width="7.7109375" style="8" customWidth="1"/>
    <col min="13317" max="13317" width="5.7109375" style="8" customWidth="1"/>
    <col min="13318" max="13318" width="16.5703125" style="8" customWidth="1"/>
    <col min="13319" max="13319" width="40.5703125" style="8" customWidth="1"/>
    <col min="13320" max="13321" width="10.42578125" style="8" customWidth="1"/>
    <col min="13322" max="13322" width="9.85546875" style="8" customWidth="1"/>
    <col min="13323" max="13323" width="10.42578125" style="8" customWidth="1"/>
    <col min="13324" max="13324" width="9.28515625" style="8" customWidth="1"/>
    <col min="13325" max="13325" width="10.85546875" style="8" customWidth="1"/>
    <col min="13326" max="13568" width="9.140625" style="8"/>
    <col min="13569" max="13569" width="6.42578125" style="8" customWidth="1"/>
    <col min="13570" max="13570" width="8.140625" style="8" customWidth="1"/>
    <col min="13571" max="13571" width="6.5703125" style="8" customWidth="1"/>
    <col min="13572" max="13572" width="7.7109375" style="8" customWidth="1"/>
    <col min="13573" max="13573" width="5.7109375" style="8" customWidth="1"/>
    <col min="13574" max="13574" width="16.5703125" style="8" customWidth="1"/>
    <col min="13575" max="13575" width="40.5703125" style="8" customWidth="1"/>
    <col min="13576" max="13577" width="10.42578125" style="8" customWidth="1"/>
    <col min="13578" max="13578" width="9.85546875" style="8" customWidth="1"/>
    <col min="13579" max="13579" width="10.42578125" style="8" customWidth="1"/>
    <col min="13580" max="13580" width="9.28515625" style="8" customWidth="1"/>
    <col min="13581" max="13581" width="10.85546875" style="8" customWidth="1"/>
    <col min="13582" max="13824" width="9.140625" style="8"/>
    <col min="13825" max="13825" width="6.42578125" style="8" customWidth="1"/>
    <col min="13826" max="13826" width="8.140625" style="8" customWidth="1"/>
    <col min="13827" max="13827" width="6.5703125" style="8" customWidth="1"/>
    <col min="13828" max="13828" width="7.7109375" style="8" customWidth="1"/>
    <col min="13829" max="13829" width="5.7109375" style="8" customWidth="1"/>
    <col min="13830" max="13830" width="16.5703125" style="8" customWidth="1"/>
    <col min="13831" max="13831" width="40.5703125" style="8" customWidth="1"/>
    <col min="13832" max="13833" width="10.42578125" style="8" customWidth="1"/>
    <col min="13834" max="13834" width="9.85546875" style="8" customWidth="1"/>
    <col min="13835" max="13835" width="10.42578125" style="8" customWidth="1"/>
    <col min="13836" max="13836" width="9.28515625" style="8" customWidth="1"/>
    <col min="13837" max="13837" width="10.85546875" style="8" customWidth="1"/>
    <col min="13838" max="14080" width="9.140625" style="8"/>
    <col min="14081" max="14081" width="6.42578125" style="8" customWidth="1"/>
    <col min="14082" max="14082" width="8.140625" style="8" customWidth="1"/>
    <col min="14083" max="14083" width="6.5703125" style="8" customWidth="1"/>
    <col min="14084" max="14084" width="7.7109375" style="8" customWidth="1"/>
    <col min="14085" max="14085" width="5.7109375" style="8" customWidth="1"/>
    <col min="14086" max="14086" width="16.5703125" style="8" customWidth="1"/>
    <col min="14087" max="14087" width="40.5703125" style="8" customWidth="1"/>
    <col min="14088" max="14089" width="10.42578125" style="8" customWidth="1"/>
    <col min="14090" max="14090" width="9.85546875" style="8" customWidth="1"/>
    <col min="14091" max="14091" width="10.42578125" style="8" customWidth="1"/>
    <col min="14092" max="14092" width="9.28515625" style="8" customWidth="1"/>
    <col min="14093" max="14093" width="10.85546875" style="8" customWidth="1"/>
    <col min="14094" max="14336" width="9.140625" style="8"/>
    <col min="14337" max="14337" width="6.42578125" style="8" customWidth="1"/>
    <col min="14338" max="14338" width="8.140625" style="8" customWidth="1"/>
    <col min="14339" max="14339" width="6.5703125" style="8" customWidth="1"/>
    <col min="14340" max="14340" width="7.7109375" style="8" customWidth="1"/>
    <col min="14341" max="14341" width="5.7109375" style="8" customWidth="1"/>
    <col min="14342" max="14342" width="16.5703125" style="8" customWidth="1"/>
    <col min="14343" max="14343" width="40.5703125" style="8" customWidth="1"/>
    <col min="14344" max="14345" width="10.42578125" style="8" customWidth="1"/>
    <col min="14346" max="14346" width="9.85546875" style="8" customWidth="1"/>
    <col min="14347" max="14347" width="10.42578125" style="8" customWidth="1"/>
    <col min="14348" max="14348" width="9.28515625" style="8" customWidth="1"/>
    <col min="14349" max="14349" width="10.85546875" style="8" customWidth="1"/>
    <col min="14350" max="14592" width="9.140625" style="8"/>
    <col min="14593" max="14593" width="6.42578125" style="8" customWidth="1"/>
    <col min="14594" max="14594" width="8.140625" style="8" customWidth="1"/>
    <col min="14595" max="14595" width="6.5703125" style="8" customWidth="1"/>
    <col min="14596" max="14596" width="7.7109375" style="8" customWidth="1"/>
    <col min="14597" max="14597" width="5.7109375" style="8" customWidth="1"/>
    <col min="14598" max="14598" width="16.5703125" style="8" customWidth="1"/>
    <col min="14599" max="14599" width="40.5703125" style="8" customWidth="1"/>
    <col min="14600" max="14601" width="10.42578125" style="8" customWidth="1"/>
    <col min="14602" max="14602" width="9.85546875" style="8" customWidth="1"/>
    <col min="14603" max="14603" width="10.42578125" style="8" customWidth="1"/>
    <col min="14604" max="14604" width="9.28515625" style="8" customWidth="1"/>
    <col min="14605" max="14605" width="10.85546875" style="8" customWidth="1"/>
    <col min="14606" max="14848" width="9.140625" style="8"/>
    <col min="14849" max="14849" width="6.42578125" style="8" customWidth="1"/>
    <col min="14850" max="14850" width="8.140625" style="8" customWidth="1"/>
    <col min="14851" max="14851" width="6.5703125" style="8" customWidth="1"/>
    <col min="14852" max="14852" width="7.7109375" style="8" customWidth="1"/>
    <col min="14853" max="14853" width="5.7109375" style="8" customWidth="1"/>
    <col min="14854" max="14854" width="16.5703125" style="8" customWidth="1"/>
    <col min="14855" max="14855" width="40.5703125" style="8" customWidth="1"/>
    <col min="14856" max="14857" width="10.42578125" style="8" customWidth="1"/>
    <col min="14858" max="14858" width="9.85546875" style="8" customWidth="1"/>
    <col min="14859" max="14859" width="10.42578125" style="8" customWidth="1"/>
    <col min="14860" max="14860" width="9.28515625" style="8" customWidth="1"/>
    <col min="14861" max="14861" width="10.85546875" style="8" customWidth="1"/>
    <col min="14862" max="15104" width="9.140625" style="8"/>
    <col min="15105" max="15105" width="6.42578125" style="8" customWidth="1"/>
    <col min="15106" max="15106" width="8.140625" style="8" customWidth="1"/>
    <col min="15107" max="15107" width="6.5703125" style="8" customWidth="1"/>
    <col min="15108" max="15108" width="7.7109375" style="8" customWidth="1"/>
    <col min="15109" max="15109" width="5.7109375" style="8" customWidth="1"/>
    <col min="15110" max="15110" width="16.5703125" style="8" customWidth="1"/>
    <col min="15111" max="15111" width="40.5703125" style="8" customWidth="1"/>
    <col min="15112" max="15113" width="10.42578125" style="8" customWidth="1"/>
    <col min="15114" max="15114" width="9.85546875" style="8" customWidth="1"/>
    <col min="15115" max="15115" width="10.42578125" style="8" customWidth="1"/>
    <col min="15116" max="15116" width="9.28515625" style="8" customWidth="1"/>
    <col min="15117" max="15117" width="10.85546875" style="8" customWidth="1"/>
    <col min="15118" max="15360" width="9.140625" style="8"/>
    <col min="15361" max="15361" width="6.42578125" style="8" customWidth="1"/>
    <col min="15362" max="15362" width="8.140625" style="8" customWidth="1"/>
    <col min="15363" max="15363" width="6.5703125" style="8" customWidth="1"/>
    <col min="15364" max="15364" width="7.7109375" style="8" customWidth="1"/>
    <col min="15365" max="15365" width="5.7109375" style="8" customWidth="1"/>
    <col min="15366" max="15366" width="16.5703125" style="8" customWidth="1"/>
    <col min="15367" max="15367" width="40.5703125" style="8" customWidth="1"/>
    <col min="15368" max="15369" width="10.42578125" style="8" customWidth="1"/>
    <col min="15370" max="15370" width="9.85546875" style="8" customWidth="1"/>
    <col min="15371" max="15371" width="10.42578125" style="8" customWidth="1"/>
    <col min="15372" max="15372" width="9.28515625" style="8" customWidth="1"/>
    <col min="15373" max="15373" width="10.85546875" style="8" customWidth="1"/>
    <col min="15374" max="15616" width="9.140625" style="8"/>
    <col min="15617" max="15617" width="6.42578125" style="8" customWidth="1"/>
    <col min="15618" max="15618" width="8.140625" style="8" customWidth="1"/>
    <col min="15619" max="15619" width="6.5703125" style="8" customWidth="1"/>
    <col min="15620" max="15620" width="7.7109375" style="8" customWidth="1"/>
    <col min="15621" max="15621" width="5.7109375" style="8" customWidth="1"/>
    <col min="15622" max="15622" width="16.5703125" style="8" customWidth="1"/>
    <col min="15623" max="15623" width="40.5703125" style="8" customWidth="1"/>
    <col min="15624" max="15625" width="10.42578125" style="8" customWidth="1"/>
    <col min="15626" max="15626" width="9.85546875" style="8" customWidth="1"/>
    <col min="15627" max="15627" width="10.42578125" style="8" customWidth="1"/>
    <col min="15628" max="15628" width="9.28515625" style="8" customWidth="1"/>
    <col min="15629" max="15629" width="10.85546875" style="8" customWidth="1"/>
    <col min="15630" max="15872" width="9.140625" style="8"/>
    <col min="15873" max="15873" width="6.42578125" style="8" customWidth="1"/>
    <col min="15874" max="15874" width="8.140625" style="8" customWidth="1"/>
    <col min="15875" max="15875" width="6.5703125" style="8" customWidth="1"/>
    <col min="15876" max="15876" width="7.7109375" style="8" customWidth="1"/>
    <col min="15877" max="15877" width="5.7109375" style="8" customWidth="1"/>
    <col min="15878" max="15878" width="16.5703125" style="8" customWidth="1"/>
    <col min="15879" max="15879" width="40.5703125" style="8" customWidth="1"/>
    <col min="15880" max="15881" width="10.42578125" style="8" customWidth="1"/>
    <col min="15882" max="15882" width="9.85546875" style="8" customWidth="1"/>
    <col min="15883" max="15883" width="10.42578125" style="8" customWidth="1"/>
    <col min="15884" max="15884" width="9.28515625" style="8" customWidth="1"/>
    <col min="15885" max="15885" width="10.85546875" style="8" customWidth="1"/>
    <col min="15886" max="16128" width="9.140625" style="8"/>
    <col min="16129" max="16129" width="6.42578125" style="8" customWidth="1"/>
    <col min="16130" max="16130" width="8.140625" style="8" customWidth="1"/>
    <col min="16131" max="16131" width="6.5703125" style="8" customWidth="1"/>
    <col min="16132" max="16132" width="7.7109375" style="8" customWidth="1"/>
    <col min="16133" max="16133" width="5.7109375" style="8" customWidth="1"/>
    <col min="16134" max="16134" width="16.5703125" style="8" customWidth="1"/>
    <col min="16135" max="16135" width="40.5703125" style="8" customWidth="1"/>
    <col min="16136" max="16137" width="10.42578125" style="8" customWidth="1"/>
    <col min="16138" max="16138" width="9.85546875" style="8" customWidth="1"/>
    <col min="16139" max="16139" width="10.42578125" style="8" customWidth="1"/>
    <col min="16140" max="16140" width="9.28515625" style="8" customWidth="1"/>
    <col min="16141" max="16141" width="10.85546875" style="8" customWidth="1"/>
    <col min="16142" max="16384" width="9.140625" style="8"/>
  </cols>
  <sheetData>
    <row r="1" spans="1:16">
      <c r="A1" s="1"/>
      <c r="B1" s="1"/>
      <c r="C1" s="2"/>
      <c r="D1" s="3"/>
      <c r="E1" s="4"/>
      <c r="F1" s="4"/>
      <c r="G1" s="5"/>
      <c r="H1" s="6"/>
      <c r="I1" s="7"/>
      <c r="K1" s="6" t="s">
        <v>18</v>
      </c>
      <c r="M1" s="7"/>
      <c r="N1" s="3"/>
    </row>
    <row r="2" spans="1:16">
      <c r="A2" s="1"/>
      <c r="B2" s="1"/>
      <c r="C2" s="2"/>
      <c r="D2" s="3"/>
      <c r="E2" s="4"/>
      <c r="F2" s="4"/>
      <c r="G2" s="5"/>
      <c r="H2" s="65"/>
      <c r="I2" s="9"/>
      <c r="K2" s="65" t="s">
        <v>0</v>
      </c>
      <c r="M2" s="65"/>
      <c r="N2" s="3"/>
    </row>
    <row r="3" spans="1:16">
      <c r="A3" s="1"/>
      <c r="B3" s="1"/>
      <c r="C3" s="2"/>
      <c r="D3" s="3"/>
      <c r="E3" s="4"/>
      <c r="F3" s="4"/>
      <c r="G3" s="5"/>
      <c r="H3" s="10"/>
      <c r="I3" s="7"/>
      <c r="K3" s="154" t="s">
        <v>70</v>
      </c>
      <c r="L3" s="154"/>
      <c r="M3" s="154"/>
      <c r="N3" s="3"/>
    </row>
    <row r="4" spans="1:16">
      <c r="A4" s="1"/>
      <c r="B4" s="1"/>
      <c r="C4" s="2"/>
      <c r="D4" s="3"/>
      <c r="E4" s="4"/>
      <c r="F4" s="4"/>
      <c r="G4" s="5"/>
      <c r="H4" s="65"/>
      <c r="I4" s="7"/>
      <c r="K4" s="115" t="s">
        <v>72</v>
      </c>
      <c r="L4" s="116"/>
      <c r="M4" s="112"/>
      <c r="N4" s="3"/>
    </row>
    <row r="5" spans="1:16">
      <c r="A5" s="4"/>
      <c r="B5" s="4"/>
      <c r="C5" s="3"/>
      <c r="D5" s="3"/>
      <c r="E5" s="4"/>
      <c r="F5" s="4"/>
      <c r="G5" s="5"/>
      <c r="H5" s="3"/>
      <c r="I5" s="4"/>
      <c r="L5" s="155" t="s">
        <v>1</v>
      </c>
      <c r="M5" s="155"/>
      <c r="N5" s="3"/>
    </row>
    <row r="6" spans="1:16">
      <c r="A6" s="11"/>
      <c r="B6" s="11"/>
      <c r="C6" s="12"/>
      <c r="D6" s="13"/>
      <c r="E6" s="14"/>
      <c r="F6" s="14"/>
      <c r="G6" s="15"/>
      <c r="H6" s="156" t="s">
        <v>2</v>
      </c>
      <c r="I6" s="157"/>
      <c r="J6" s="156" t="s">
        <v>3</v>
      </c>
      <c r="K6" s="157"/>
      <c r="L6" s="156" t="s">
        <v>4</v>
      </c>
      <c r="M6" s="157"/>
      <c r="N6" s="3"/>
    </row>
    <row r="7" spans="1:16" ht="48">
      <c r="A7" s="16" t="s">
        <v>5</v>
      </c>
      <c r="B7" s="16" t="s">
        <v>6</v>
      </c>
      <c r="C7" s="17" t="s">
        <v>7</v>
      </c>
      <c r="D7" s="18" t="s">
        <v>8</v>
      </c>
      <c r="E7" s="17" t="s">
        <v>9</v>
      </c>
      <c r="F7" s="17" t="s">
        <v>10</v>
      </c>
      <c r="G7" s="19" t="s">
        <v>11</v>
      </c>
      <c r="H7" s="20" t="s">
        <v>12</v>
      </c>
      <c r="I7" s="20" t="s">
        <v>13</v>
      </c>
      <c r="J7" s="20" t="s">
        <v>12</v>
      </c>
      <c r="K7" s="20" t="s">
        <v>13</v>
      </c>
      <c r="L7" s="20" t="s">
        <v>12</v>
      </c>
      <c r="M7" s="20" t="s">
        <v>13</v>
      </c>
      <c r="N7" s="10"/>
    </row>
    <row r="8" spans="1:16" s="127" customFormat="1" ht="11.25">
      <c r="A8" s="124">
        <v>1</v>
      </c>
      <c r="B8" s="124">
        <v>2</v>
      </c>
      <c r="C8" s="129">
        <v>3</v>
      </c>
      <c r="D8" s="124">
        <v>4</v>
      </c>
      <c r="E8" s="129">
        <v>5</v>
      </c>
      <c r="F8" s="129">
        <v>6</v>
      </c>
      <c r="G8" s="130">
        <v>7</v>
      </c>
      <c r="H8" s="129">
        <v>8</v>
      </c>
      <c r="I8" s="129">
        <v>9</v>
      </c>
      <c r="J8" s="129">
        <v>10</v>
      </c>
      <c r="K8" s="129">
        <v>11</v>
      </c>
      <c r="L8" s="129">
        <v>12</v>
      </c>
      <c r="M8" s="129">
        <v>13</v>
      </c>
      <c r="N8" s="126"/>
    </row>
    <row r="9" spans="1:16" ht="27" customHeight="1">
      <c r="A9" s="34"/>
      <c r="B9" s="34"/>
      <c r="C9" s="34"/>
      <c r="D9" s="34"/>
      <c r="E9" s="34"/>
      <c r="F9" s="43"/>
      <c r="G9" s="24" t="s">
        <v>19</v>
      </c>
      <c r="H9" s="55">
        <f>H10+H18</f>
        <v>3100000</v>
      </c>
      <c r="I9" s="55">
        <f t="shared" ref="I9:M9" si="0">I10+I18</f>
        <v>3100000</v>
      </c>
      <c r="J9" s="55">
        <f t="shared" si="0"/>
        <v>72592</v>
      </c>
      <c r="K9" s="55">
        <f t="shared" si="0"/>
        <v>0</v>
      </c>
      <c r="L9" s="55">
        <f t="shared" si="0"/>
        <v>3172592</v>
      </c>
      <c r="M9" s="55">
        <f t="shared" si="0"/>
        <v>3100000</v>
      </c>
      <c r="N9" s="21">
        <f>L9-M9</f>
        <v>72592</v>
      </c>
      <c r="O9" s="64"/>
    </row>
    <row r="10" spans="1:16" ht="24">
      <c r="A10" s="59" t="s">
        <v>23</v>
      </c>
      <c r="B10" s="60"/>
      <c r="C10" s="60"/>
      <c r="D10" s="60"/>
      <c r="E10" s="60"/>
      <c r="F10" s="61"/>
      <c r="G10" s="62" t="s">
        <v>24</v>
      </c>
      <c r="H10" s="63">
        <f>H11</f>
        <v>3100000</v>
      </c>
      <c r="I10" s="63">
        <f t="shared" ref="I10:M10" si="1">I11</f>
        <v>3100000</v>
      </c>
      <c r="J10" s="63">
        <f t="shared" si="1"/>
        <v>0</v>
      </c>
      <c r="K10" s="63">
        <f t="shared" si="1"/>
        <v>0</v>
      </c>
      <c r="L10" s="63">
        <f t="shared" si="1"/>
        <v>3100000</v>
      </c>
      <c r="M10" s="63">
        <f t="shared" si="1"/>
        <v>3100000</v>
      </c>
      <c r="N10" s="21"/>
    </row>
    <row r="11" spans="1:16" s="30" customFormat="1" ht="21" customHeight="1">
      <c r="A11" s="26"/>
      <c r="B11" s="27"/>
      <c r="C11" s="28">
        <v>855</v>
      </c>
      <c r="D11" s="27"/>
      <c r="E11" s="26"/>
      <c r="F11" s="27"/>
      <c r="G11" s="29" t="s">
        <v>28</v>
      </c>
      <c r="H11" s="53">
        <f>H12+H15</f>
        <v>3100000</v>
      </c>
      <c r="I11" s="53">
        <f t="shared" ref="I11:M11" si="2">I12+I15</f>
        <v>3100000</v>
      </c>
      <c r="J11" s="53">
        <f t="shared" si="2"/>
        <v>0</v>
      </c>
      <c r="K11" s="53">
        <f t="shared" si="2"/>
        <v>0</v>
      </c>
      <c r="L11" s="53">
        <f t="shared" si="2"/>
        <v>3100000</v>
      </c>
      <c r="M11" s="53">
        <f t="shared" si="2"/>
        <v>3100000</v>
      </c>
      <c r="N11" s="21"/>
      <c r="P11" s="69"/>
    </row>
    <row r="12" spans="1:16" s="50" customFormat="1" ht="22.5" customHeight="1">
      <c r="A12" s="47"/>
      <c r="B12" s="32" t="s">
        <v>20</v>
      </c>
      <c r="C12" s="47"/>
      <c r="D12" s="46">
        <v>85501</v>
      </c>
      <c r="E12" s="31"/>
      <c r="F12" s="31"/>
      <c r="G12" s="118" t="s">
        <v>66</v>
      </c>
      <c r="H12" s="54">
        <f>H13</f>
        <v>0</v>
      </c>
      <c r="I12" s="54">
        <f t="shared" ref="I12:M12" si="3">I13</f>
        <v>3100000</v>
      </c>
      <c r="J12" s="54">
        <f t="shared" si="3"/>
        <v>0</v>
      </c>
      <c r="K12" s="54">
        <f t="shared" si="3"/>
        <v>0</v>
      </c>
      <c r="L12" s="54">
        <f t="shared" si="3"/>
        <v>0</v>
      </c>
      <c r="M12" s="54">
        <f t="shared" si="3"/>
        <v>3100000</v>
      </c>
      <c r="N12" s="49"/>
    </row>
    <row r="13" spans="1:16" s="33" customFormat="1" ht="68.25" customHeight="1">
      <c r="A13" s="32"/>
      <c r="B13" s="32"/>
      <c r="C13" s="66"/>
      <c r="D13" s="32"/>
      <c r="E13" s="66">
        <v>2060</v>
      </c>
      <c r="F13" s="66"/>
      <c r="G13" s="152" t="s">
        <v>65</v>
      </c>
      <c r="H13" s="67">
        <f t="shared" ref="H13:M13" si="4">SUM(H14:H14)</f>
        <v>0</v>
      </c>
      <c r="I13" s="67">
        <f t="shared" si="4"/>
        <v>3100000</v>
      </c>
      <c r="J13" s="67">
        <f t="shared" si="4"/>
        <v>0</v>
      </c>
      <c r="K13" s="67">
        <f t="shared" si="4"/>
        <v>0</v>
      </c>
      <c r="L13" s="67">
        <f t="shared" si="4"/>
        <v>0</v>
      </c>
      <c r="M13" s="67">
        <f t="shared" si="4"/>
        <v>3100000</v>
      </c>
      <c r="N13" s="22"/>
    </row>
    <row r="14" spans="1:16" s="50" customFormat="1" ht="25.5" customHeight="1">
      <c r="A14" s="47"/>
      <c r="B14" s="47"/>
      <c r="C14" s="48"/>
      <c r="D14" s="47"/>
      <c r="E14" s="48"/>
      <c r="F14" s="44" t="s">
        <v>39</v>
      </c>
      <c r="G14" s="45" t="s">
        <v>38</v>
      </c>
      <c r="H14" s="52">
        <v>0</v>
      </c>
      <c r="I14" s="52">
        <v>3100000</v>
      </c>
      <c r="J14" s="52">
        <v>0</v>
      </c>
      <c r="K14" s="52">
        <v>0</v>
      </c>
      <c r="L14" s="68">
        <f t="shared" ref="L14" si="5">H14+J14</f>
        <v>0</v>
      </c>
      <c r="M14" s="68">
        <f>I14+K14</f>
        <v>3100000</v>
      </c>
      <c r="N14" s="49"/>
    </row>
    <row r="15" spans="1:16" s="50" customFormat="1" ht="22.5" customHeight="1">
      <c r="A15" s="47"/>
      <c r="B15" s="32" t="s">
        <v>20</v>
      </c>
      <c r="C15" s="47"/>
      <c r="D15" s="46">
        <v>85504</v>
      </c>
      <c r="E15" s="31"/>
      <c r="F15" s="31"/>
      <c r="G15" s="118" t="s">
        <v>40</v>
      </c>
      <c r="H15" s="54">
        <f>H16</f>
        <v>3100000</v>
      </c>
      <c r="I15" s="54">
        <f t="shared" ref="I15:M15" si="6">I16</f>
        <v>0</v>
      </c>
      <c r="J15" s="54">
        <f t="shared" si="6"/>
        <v>0</v>
      </c>
      <c r="K15" s="54">
        <f t="shared" si="6"/>
        <v>0</v>
      </c>
      <c r="L15" s="54">
        <f t="shared" si="6"/>
        <v>3100000</v>
      </c>
      <c r="M15" s="54">
        <f t="shared" si="6"/>
        <v>0</v>
      </c>
      <c r="N15" s="49"/>
    </row>
    <row r="16" spans="1:16" s="33" customFormat="1" ht="51" customHeight="1">
      <c r="A16" s="32"/>
      <c r="B16" s="32"/>
      <c r="C16" s="66"/>
      <c r="D16" s="32"/>
      <c r="E16" s="66">
        <v>2010</v>
      </c>
      <c r="F16" s="66"/>
      <c r="G16" s="105" t="s">
        <v>64</v>
      </c>
      <c r="H16" s="67">
        <f t="shared" ref="H16:M16" si="7">SUM(H17:H17)</f>
        <v>3100000</v>
      </c>
      <c r="I16" s="67">
        <f t="shared" si="7"/>
        <v>0</v>
      </c>
      <c r="J16" s="67">
        <f t="shared" si="7"/>
        <v>0</v>
      </c>
      <c r="K16" s="67">
        <f t="shared" si="7"/>
        <v>0</v>
      </c>
      <c r="L16" s="67">
        <f t="shared" si="7"/>
        <v>3100000</v>
      </c>
      <c r="M16" s="67">
        <f t="shared" si="7"/>
        <v>0</v>
      </c>
      <c r="N16" s="22"/>
    </row>
    <row r="17" spans="1:16" s="50" customFormat="1" ht="32.25" customHeight="1">
      <c r="A17" s="47"/>
      <c r="B17" s="47"/>
      <c r="C17" s="48"/>
      <c r="D17" s="47"/>
      <c r="E17" s="48"/>
      <c r="F17" s="44" t="s">
        <v>69</v>
      </c>
      <c r="G17" s="45" t="s">
        <v>41</v>
      </c>
      <c r="H17" s="52">
        <v>3100000</v>
      </c>
      <c r="I17" s="52">
        <v>0</v>
      </c>
      <c r="J17" s="52">
        <v>0</v>
      </c>
      <c r="K17" s="52">
        <v>0</v>
      </c>
      <c r="L17" s="68">
        <f t="shared" ref="L17" si="8">H17+J17</f>
        <v>3100000</v>
      </c>
      <c r="M17" s="68">
        <f>I17+K17</f>
        <v>0</v>
      </c>
      <c r="N17" s="49"/>
    </row>
    <row r="18" spans="1:16" ht="24">
      <c r="A18" s="59" t="s">
        <v>55</v>
      </c>
      <c r="B18" s="60"/>
      <c r="C18" s="60"/>
      <c r="D18" s="60"/>
      <c r="E18" s="60"/>
      <c r="F18" s="61"/>
      <c r="G18" s="62" t="s">
        <v>56</v>
      </c>
      <c r="H18" s="63">
        <f>H23+H19</f>
        <v>0</v>
      </c>
      <c r="I18" s="63">
        <f t="shared" ref="I18:M18" si="9">I23+I19</f>
        <v>0</v>
      </c>
      <c r="J18" s="63">
        <f t="shared" si="9"/>
        <v>72592</v>
      </c>
      <c r="K18" s="63">
        <f t="shared" si="9"/>
        <v>0</v>
      </c>
      <c r="L18" s="63">
        <f t="shared" si="9"/>
        <v>72592</v>
      </c>
      <c r="M18" s="63">
        <f t="shared" si="9"/>
        <v>0</v>
      </c>
      <c r="N18" s="21"/>
      <c r="O18" s="22"/>
    </row>
    <row r="19" spans="1:16" s="30" customFormat="1" ht="29.25" customHeight="1">
      <c r="A19" s="26"/>
      <c r="B19" s="27"/>
      <c r="C19" s="28">
        <v>853</v>
      </c>
      <c r="D19" s="27"/>
      <c r="E19" s="26"/>
      <c r="F19" s="27"/>
      <c r="G19" s="29" t="s">
        <v>57</v>
      </c>
      <c r="H19" s="53">
        <f>H20</f>
        <v>0</v>
      </c>
      <c r="I19" s="53">
        <f t="shared" ref="I19:M20" si="10">I20</f>
        <v>0</v>
      </c>
      <c r="J19" s="53">
        <f t="shared" si="10"/>
        <v>18342</v>
      </c>
      <c r="K19" s="53">
        <f t="shared" si="10"/>
        <v>0</v>
      </c>
      <c r="L19" s="53">
        <f t="shared" si="10"/>
        <v>18342</v>
      </c>
      <c r="M19" s="53">
        <f t="shared" si="10"/>
        <v>0</v>
      </c>
      <c r="N19" s="21"/>
      <c r="P19" s="69"/>
    </row>
    <row r="20" spans="1:16" s="50" customFormat="1" ht="22.5" customHeight="1">
      <c r="A20" s="47"/>
      <c r="B20" s="32" t="s">
        <v>20</v>
      </c>
      <c r="C20" s="47"/>
      <c r="D20" s="46">
        <v>85334</v>
      </c>
      <c r="E20" s="31"/>
      <c r="F20" s="31"/>
      <c r="G20" s="118" t="s">
        <v>58</v>
      </c>
      <c r="H20" s="54">
        <f>H21</f>
        <v>0</v>
      </c>
      <c r="I20" s="54">
        <f t="shared" si="10"/>
        <v>0</v>
      </c>
      <c r="J20" s="54">
        <f t="shared" si="10"/>
        <v>18342</v>
      </c>
      <c r="K20" s="54">
        <f t="shared" si="10"/>
        <v>0</v>
      </c>
      <c r="L20" s="54">
        <f t="shared" si="10"/>
        <v>18342</v>
      </c>
      <c r="M20" s="54">
        <f t="shared" si="10"/>
        <v>0</v>
      </c>
      <c r="N20" s="49"/>
    </row>
    <row r="21" spans="1:16" s="33" customFormat="1" ht="51" customHeight="1">
      <c r="A21" s="32"/>
      <c r="B21" s="32"/>
      <c r="C21" s="66"/>
      <c r="D21" s="32"/>
      <c r="E21" s="66">
        <v>2110</v>
      </c>
      <c r="F21" s="66"/>
      <c r="G21" s="105" t="s">
        <v>60</v>
      </c>
      <c r="H21" s="67">
        <f t="shared" ref="H21:M21" si="11">SUM(H22:H22)</f>
        <v>0</v>
      </c>
      <c r="I21" s="67">
        <f t="shared" si="11"/>
        <v>0</v>
      </c>
      <c r="J21" s="67">
        <f t="shared" si="11"/>
        <v>18342</v>
      </c>
      <c r="K21" s="67">
        <f t="shared" si="11"/>
        <v>0</v>
      </c>
      <c r="L21" s="67">
        <f t="shared" si="11"/>
        <v>18342</v>
      </c>
      <c r="M21" s="67">
        <f t="shared" si="11"/>
        <v>0</v>
      </c>
      <c r="N21" s="22"/>
    </row>
    <row r="22" spans="1:16" s="50" customFormat="1" ht="44.25" customHeight="1">
      <c r="A22" s="47"/>
      <c r="B22" s="47"/>
      <c r="C22" s="48"/>
      <c r="D22" s="47"/>
      <c r="E22" s="48"/>
      <c r="F22" s="44" t="s">
        <v>61</v>
      </c>
      <c r="G22" s="45" t="s">
        <v>62</v>
      </c>
      <c r="H22" s="52">
        <v>0</v>
      </c>
      <c r="I22" s="52">
        <v>0</v>
      </c>
      <c r="J22" s="52">
        <v>18342</v>
      </c>
      <c r="K22" s="52">
        <v>0</v>
      </c>
      <c r="L22" s="68">
        <f t="shared" ref="L22" si="12">H22+J22</f>
        <v>18342</v>
      </c>
      <c r="M22" s="68">
        <f>I22+K22</f>
        <v>0</v>
      </c>
      <c r="N22" s="49"/>
    </row>
    <row r="23" spans="1:16" s="30" customFormat="1" ht="21" customHeight="1">
      <c r="A23" s="26"/>
      <c r="B23" s="27"/>
      <c r="C23" s="28">
        <v>855</v>
      </c>
      <c r="D23" s="27"/>
      <c r="E23" s="26"/>
      <c r="F23" s="27"/>
      <c r="G23" s="29" t="s">
        <v>28</v>
      </c>
      <c r="H23" s="53">
        <f>H24</f>
        <v>0</v>
      </c>
      <c r="I23" s="53">
        <f t="shared" ref="I23:M23" si="13">I24</f>
        <v>0</v>
      </c>
      <c r="J23" s="53">
        <f t="shared" si="13"/>
        <v>54250</v>
      </c>
      <c r="K23" s="53">
        <f t="shared" si="13"/>
        <v>0</v>
      </c>
      <c r="L23" s="53">
        <f t="shared" si="13"/>
        <v>54250</v>
      </c>
      <c r="M23" s="53">
        <f t="shared" si="13"/>
        <v>0</v>
      </c>
      <c r="N23" s="21"/>
      <c r="P23" s="69"/>
    </row>
    <row r="24" spans="1:16" s="50" customFormat="1" ht="22.5" customHeight="1">
      <c r="A24" s="47"/>
      <c r="B24" s="32" t="s">
        <v>20</v>
      </c>
      <c r="C24" s="47"/>
      <c r="D24" s="46">
        <v>85504</v>
      </c>
      <c r="E24" s="31"/>
      <c r="F24" s="31"/>
      <c r="G24" s="118" t="s">
        <v>40</v>
      </c>
      <c r="H24" s="54">
        <f>H25</f>
        <v>0</v>
      </c>
      <c r="I24" s="54">
        <f t="shared" ref="I24:M24" si="14">I25</f>
        <v>0</v>
      </c>
      <c r="J24" s="54">
        <f t="shared" si="14"/>
        <v>54250</v>
      </c>
      <c r="K24" s="54">
        <f t="shared" si="14"/>
        <v>0</v>
      </c>
      <c r="L24" s="54">
        <f t="shared" si="14"/>
        <v>54250</v>
      </c>
      <c r="M24" s="54">
        <f t="shared" si="14"/>
        <v>0</v>
      </c>
      <c r="N24" s="49"/>
    </row>
    <row r="25" spans="1:16" s="33" customFormat="1" ht="51" customHeight="1">
      <c r="A25" s="32"/>
      <c r="B25" s="32"/>
      <c r="C25" s="66"/>
      <c r="D25" s="32"/>
      <c r="E25" s="66">
        <v>2110</v>
      </c>
      <c r="F25" s="66"/>
      <c r="G25" s="105" t="s">
        <v>68</v>
      </c>
      <c r="H25" s="67">
        <f t="shared" ref="H25:M25" si="15">SUM(H26:H26)</f>
        <v>0</v>
      </c>
      <c r="I25" s="67">
        <f t="shared" si="15"/>
        <v>0</v>
      </c>
      <c r="J25" s="67">
        <f t="shared" si="15"/>
        <v>54250</v>
      </c>
      <c r="K25" s="67">
        <f t="shared" si="15"/>
        <v>0</v>
      </c>
      <c r="L25" s="67">
        <f t="shared" si="15"/>
        <v>54250</v>
      </c>
      <c r="M25" s="67">
        <f t="shared" si="15"/>
        <v>0</v>
      </c>
      <c r="N25" s="22"/>
    </row>
    <row r="26" spans="1:16" s="50" customFormat="1" ht="32.25" customHeight="1">
      <c r="A26" s="47"/>
      <c r="B26" s="47"/>
      <c r="C26" s="48"/>
      <c r="D26" s="47"/>
      <c r="E26" s="48"/>
      <c r="F26" s="44" t="s">
        <v>69</v>
      </c>
      <c r="G26" s="45" t="s">
        <v>41</v>
      </c>
      <c r="H26" s="52">
        <v>0</v>
      </c>
      <c r="I26" s="52">
        <v>0</v>
      </c>
      <c r="J26" s="52">
        <v>54250</v>
      </c>
      <c r="K26" s="52">
        <v>0</v>
      </c>
      <c r="L26" s="68">
        <f t="shared" ref="L26" si="16">H26+J26</f>
        <v>54250</v>
      </c>
      <c r="M26" s="68">
        <f>I26+K26</f>
        <v>0</v>
      </c>
      <c r="N26" s="49"/>
    </row>
    <row r="27" spans="1:16" ht="27" customHeight="1">
      <c r="A27" s="34"/>
      <c r="B27" s="34"/>
      <c r="C27" s="34"/>
      <c r="D27" s="34"/>
      <c r="E27" s="34"/>
      <c r="F27" s="43"/>
      <c r="G27" s="24" t="s">
        <v>14</v>
      </c>
      <c r="H27" s="55">
        <f>H28+H61</f>
        <v>3100000</v>
      </c>
      <c r="I27" s="55">
        <f t="shared" ref="I27:M27" si="17">I28+I61</f>
        <v>3100000</v>
      </c>
      <c r="J27" s="55">
        <f t="shared" si="17"/>
        <v>72592</v>
      </c>
      <c r="K27" s="55">
        <f t="shared" si="17"/>
        <v>0</v>
      </c>
      <c r="L27" s="55">
        <f t="shared" si="17"/>
        <v>3172592</v>
      </c>
      <c r="M27" s="55">
        <f t="shared" si="17"/>
        <v>3100000</v>
      </c>
      <c r="N27" s="21">
        <f>L27-M27</f>
        <v>72592</v>
      </c>
      <c r="O27" s="64"/>
    </row>
    <row r="28" spans="1:16" ht="24">
      <c r="A28" s="59" t="s">
        <v>23</v>
      </c>
      <c r="B28" s="60"/>
      <c r="C28" s="60"/>
      <c r="D28" s="60"/>
      <c r="E28" s="60"/>
      <c r="F28" s="61"/>
      <c r="G28" s="62" t="s">
        <v>24</v>
      </c>
      <c r="H28" s="63">
        <f>H29</f>
        <v>3100000</v>
      </c>
      <c r="I28" s="63">
        <f t="shared" ref="I28:M28" si="18">I29</f>
        <v>3100000</v>
      </c>
      <c r="J28" s="63">
        <f t="shared" si="18"/>
        <v>0</v>
      </c>
      <c r="K28" s="63">
        <f t="shared" si="18"/>
        <v>0</v>
      </c>
      <c r="L28" s="63">
        <f t="shared" si="18"/>
        <v>3100000</v>
      </c>
      <c r="M28" s="63">
        <f t="shared" si="18"/>
        <v>3100000</v>
      </c>
      <c r="N28" s="21"/>
      <c r="O28" s="22"/>
    </row>
    <row r="29" spans="1:16" s="30" customFormat="1" ht="21" customHeight="1">
      <c r="A29" s="26"/>
      <c r="B29" s="27"/>
      <c r="C29" s="28">
        <v>855</v>
      </c>
      <c r="D29" s="27"/>
      <c r="E29" s="26"/>
      <c r="F29" s="27"/>
      <c r="G29" s="29" t="s">
        <v>28</v>
      </c>
      <c r="H29" s="53">
        <f>H30+H42</f>
        <v>3100000</v>
      </c>
      <c r="I29" s="53">
        <f t="shared" ref="I29:M29" si="19">I30+I42</f>
        <v>3100000</v>
      </c>
      <c r="J29" s="53">
        <f t="shared" si="19"/>
        <v>0</v>
      </c>
      <c r="K29" s="53">
        <f t="shared" si="19"/>
        <v>0</v>
      </c>
      <c r="L29" s="53">
        <f t="shared" si="19"/>
        <v>3100000</v>
      </c>
      <c r="M29" s="53">
        <f t="shared" si="19"/>
        <v>3100000</v>
      </c>
      <c r="N29" s="21"/>
      <c r="P29" s="69"/>
    </row>
    <row r="30" spans="1:16" s="50" customFormat="1" ht="19.5" customHeight="1">
      <c r="A30" s="47"/>
      <c r="B30" s="32"/>
      <c r="C30" s="47"/>
      <c r="D30" s="46">
        <v>85501</v>
      </c>
      <c r="E30" s="31"/>
      <c r="F30" s="31"/>
      <c r="G30" s="118" t="s">
        <v>66</v>
      </c>
      <c r="H30" s="54">
        <f>H31</f>
        <v>0</v>
      </c>
      <c r="I30" s="54">
        <f t="shared" ref="I30:M30" si="20">I31</f>
        <v>3100000</v>
      </c>
      <c r="J30" s="54">
        <f t="shared" si="20"/>
        <v>0</v>
      </c>
      <c r="K30" s="54">
        <f t="shared" si="20"/>
        <v>0</v>
      </c>
      <c r="L30" s="54">
        <f t="shared" si="20"/>
        <v>0</v>
      </c>
      <c r="M30" s="54">
        <f t="shared" si="20"/>
        <v>3100000</v>
      </c>
      <c r="N30" s="49"/>
    </row>
    <row r="31" spans="1:16" s="50" customFormat="1" ht="24" customHeight="1">
      <c r="A31" s="47"/>
      <c r="B31" s="47"/>
      <c r="C31" s="48"/>
      <c r="D31" s="47"/>
      <c r="E31" s="48"/>
      <c r="F31" s="44" t="s">
        <v>39</v>
      </c>
      <c r="G31" s="45" t="s">
        <v>38</v>
      </c>
      <c r="H31" s="52">
        <f>H32+H34</f>
        <v>0</v>
      </c>
      <c r="I31" s="52">
        <f t="shared" ref="I31:M31" si="21">I32+I34</f>
        <v>3100000</v>
      </c>
      <c r="J31" s="52">
        <f t="shared" si="21"/>
        <v>0</v>
      </c>
      <c r="K31" s="52">
        <f t="shared" si="21"/>
        <v>0</v>
      </c>
      <c r="L31" s="52">
        <f t="shared" si="21"/>
        <v>0</v>
      </c>
      <c r="M31" s="52">
        <f t="shared" si="21"/>
        <v>3100000</v>
      </c>
      <c r="N31" s="49"/>
    </row>
    <row r="32" spans="1:16" s="87" customFormat="1" ht="27" customHeight="1">
      <c r="A32" s="86"/>
      <c r="B32" s="86" t="s">
        <v>42</v>
      </c>
      <c r="C32" s="85"/>
      <c r="D32" s="94"/>
      <c r="E32" s="85"/>
      <c r="F32" s="95"/>
      <c r="G32" s="96" t="s">
        <v>43</v>
      </c>
      <c r="H32" s="97">
        <f t="shared" ref="H32:M32" si="22">SUM(H33:H33)</f>
        <v>0</v>
      </c>
      <c r="I32" s="97">
        <f t="shared" si="22"/>
        <v>3054187</v>
      </c>
      <c r="J32" s="97">
        <f t="shared" si="22"/>
        <v>0</v>
      </c>
      <c r="K32" s="97">
        <f t="shared" si="22"/>
        <v>0</v>
      </c>
      <c r="L32" s="97">
        <f t="shared" si="22"/>
        <v>0</v>
      </c>
      <c r="M32" s="97">
        <f t="shared" si="22"/>
        <v>3054187</v>
      </c>
      <c r="N32" s="128"/>
    </row>
    <row r="33" spans="1:14" s="123" customFormat="1" ht="23.25" customHeight="1">
      <c r="A33" s="103"/>
      <c r="B33" s="103"/>
      <c r="C33" s="103"/>
      <c r="D33" s="103"/>
      <c r="E33" s="103">
        <v>3110</v>
      </c>
      <c r="F33" s="103"/>
      <c r="G33" s="148" t="s">
        <v>27</v>
      </c>
      <c r="H33" s="104">
        <v>0</v>
      </c>
      <c r="I33" s="104">
        <v>3054187</v>
      </c>
      <c r="J33" s="104">
        <v>0</v>
      </c>
      <c r="K33" s="104">
        <v>0</v>
      </c>
      <c r="L33" s="104">
        <f t="shared" ref="L33" si="23">H33+J33</f>
        <v>0</v>
      </c>
      <c r="M33" s="104">
        <f t="shared" ref="M33" si="24">I33+K33</f>
        <v>3054187</v>
      </c>
      <c r="N33" s="122"/>
    </row>
    <row r="34" spans="1:14" s="87" customFormat="1" ht="27" customHeight="1">
      <c r="A34" s="86"/>
      <c r="B34" s="86" t="s">
        <v>31</v>
      </c>
      <c r="C34" s="85"/>
      <c r="D34" s="94"/>
      <c r="E34" s="85"/>
      <c r="F34" s="95"/>
      <c r="G34" s="96" t="s">
        <v>32</v>
      </c>
      <c r="H34" s="97">
        <f t="shared" ref="H34:M34" si="25">SUM(H35:H41)</f>
        <v>0</v>
      </c>
      <c r="I34" s="97">
        <f t="shared" si="25"/>
        <v>45813</v>
      </c>
      <c r="J34" s="97">
        <f t="shared" si="25"/>
        <v>0</v>
      </c>
      <c r="K34" s="97">
        <f t="shared" si="25"/>
        <v>0</v>
      </c>
      <c r="L34" s="97">
        <f t="shared" si="25"/>
        <v>0</v>
      </c>
      <c r="M34" s="97">
        <f t="shared" si="25"/>
        <v>45813</v>
      </c>
      <c r="N34" s="128"/>
    </row>
    <row r="35" spans="1:14" s="33" customFormat="1" ht="21.75" customHeight="1">
      <c r="A35" s="32"/>
      <c r="B35" s="32"/>
      <c r="C35" s="66"/>
      <c r="D35" s="137"/>
      <c r="E35" s="66">
        <v>3020</v>
      </c>
      <c r="F35" s="138"/>
      <c r="G35" s="38" t="s">
        <v>63</v>
      </c>
      <c r="H35" s="139">
        <v>0</v>
      </c>
      <c r="I35" s="139">
        <v>2000</v>
      </c>
      <c r="J35" s="139">
        <v>0</v>
      </c>
      <c r="K35" s="139">
        <v>0</v>
      </c>
      <c r="L35" s="104">
        <f t="shared" ref="L35:L38" si="26">H35+J35</f>
        <v>0</v>
      </c>
      <c r="M35" s="104">
        <f t="shared" ref="M35:M38" si="27">I35+K35</f>
        <v>2000</v>
      </c>
      <c r="N35" s="140"/>
    </row>
    <row r="36" spans="1:14" s="132" customFormat="1" ht="23.25" customHeight="1">
      <c r="A36" s="103"/>
      <c r="B36" s="103"/>
      <c r="C36" s="103"/>
      <c r="D36" s="103"/>
      <c r="E36" s="103">
        <v>4010</v>
      </c>
      <c r="F36" s="103"/>
      <c r="G36" s="148" t="s">
        <v>33</v>
      </c>
      <c r="H36" s="139">
        <v>0</v>
      </c>
      <c r="I36" s="104">
        <v>26256</v>
      </c>
      <c r="J36" s="104">
        <v>0</v>
      </c>
      <c r="K36" s="104">
        <v>0</v>
      </c>
      <c r="L36" s="104">
        <f t="shared" si="26"/>
        <v>0</v>
      </c>
      <c r="M36" s="104">
        <f t="shared" si="27"/>
        <v>26256</v>
      </c>
      <c r="N36" s="131"/>
    </row>
    <row r="37" spans="1:14" s="132" customFormat="1" ht="23.25" customHeight="1">
      <c r="A37" s="103"/>
      <c r="B37" s="103"/>
      <c r="C37" s="103"/>
      <c r="D37" s="103"/>
      <c r="E37" s="103">
        <v>4110</v>
      </c>
      <c r="F37" s="103"/>
      <c r="G37" s="148" t="s">
        <v>34</v>
      </c>
      <c r="H37" s="139">
        <v>0</v>
      </c>
      <c r="I37" s="104">
        <v>4514</v>
      </c>
      <c r="J37" s="104">
        <v>0</v>
      </c>
      <c r="K37" s="104">
        <v>0</v>
      </c>
      <c r="L37" s="104">
        <f t="shared" si="26"/>
        <v>0</v>
      </c>
      <c r="M37" s="104">
        <f>I37+K37</f>
        <v>4514</v>
      </c>
      <c r="N37" s="131"/>
    </row>
    <row r="38" spans="1:14" s="132" customFormat="1" ht="23.25" customHeight="1">
      <c r="A38" s="103"/>
      <c r="B38" s="103"/>
      <c r="C38" s="103"/>
      <c r="D38" s="103"/>
      <c r="E38" s="103">
        <v>4120</v>
      </c>
      <c r="F38" s="103"/>
      <c r="G38" s="148" t="s">
        <v>35</v>
      </c>
      <c r="H38" s="139">
        <v>0</v>
      </c>
      <c r="I38" s="104">
        <v>643</v>
      </c>
      <c r="J38" s="104">
        <v>0</v>
      </c>
      <c r="K38" s="104">
        <v>0</v>
      </c>
      <c r="L38" s="104">
        <f t="shared" si="26"/>
        <v>0</v>
      </c>
      <c r="M38" s="104">
        <f t="shared" si="27"/>
        <v>643</v>
      </c>
      <c r="N38" s="131"/>
    </row>
    <row r="39" spans="1:14" s="132" customFormat="1" ht="23.25" customHeight="1">
      <c r="A39" s="103"/>
      <c r="B39" s="103"/>
      <c r="C39" s="103"/>
      <c r="D39" s="103"/>
      <c r="E39" s="103">
        <v>4300</v>
      </c>
      <c r="F39" s="103"/>
      <c r="G39" s="148" t="s">
        <v>48</v>
      </c>
      <c r="H39" s="139">
        <v>0</v>
      </c>
      <c r="I39" s="104">
        <v>10000</v>
      </c>
      <c r="J39" s="104">
        <v>0</v>
      </c>
      <c r="K39" s="104">
        <v>0</v>
      </c>
      <c r="L39" s="104">
        <f t="shared" ref="L39:L41" si="28">H39+J39</f>
        <v>0</v>
      </c>
      <c r="M39" s="104">
        <f t="shared" ref="M39:M41" si="29">I39+K39</f>
        <v>10000</v>
      </c>
      <c r="N39" s="131"/>
    </row>
    <row r="40" spans="1:14" s="132" customFormat="1" ht="23.25" customHeight="1">
      <c r="A40" s="103"/>
      <c r="B40" s="103"/>
      <c r="C40" s="103"/>
      <c r="D40" s="103"/>
      <c r="E40" s="103">
        <v>4410</v>
      </c>
      <c r="F40" s="103"/>
      <c r="G40" s="148" t="s">
        <v>54</v>
      </c>
      <c r="H40" s="139">
        <v>0</v>
      </c>
      <c r="I40" s="104">
        <v>400</v>
      </c>
      <c r="J40" s="104">
        <v>0</v>
      </c>
      <c r="K40" s="104">
        <v>0</v>
      </c>
      <c r="L40" s="104">
        <f t="shared" si="28"/>
        <v>0</v>
      </c>
      <c r="M40" s="104">
        <f t="shared" si="29"/>
        <v>400</v>
      </c>
      <c r="N40" s="131"/>
    </row>
    <row r="41" spans="1:14" s="132" customFormat="1" ht="30.75" customHeight="1">
      <c r="A41" s="103"/>
      <c r="B41" s="103"/>
      <c r="C41" s="134"/>
      <c r="D41" s="103"/>
      <c r="E41" s="134">
        <v>4700</v>
      </c>
      <c r="F41" s="135"/>
      <c r="G41" s="148" t="s">
        <v>51</v>
      </c>
      <c r="H41" s="139">
        <v>0</v>
      </c>
      <c r="I41" s="104">
        <v>2000</v>
      </c>
      <c r="J41" s="104">
        <v>0</v>
      </c>
      <c r="K41" s="104">
        <v>0</v>
      </c>
      <c r="L41" s="104">
        <f t="shared" si="28"/>
        <v>0</v>
      </c>
      <c r="M41" s="104">
        <f t="shared" si="29"/>
        <v>2000</v>
      </c>
      <c r="N41" s="131"/>
    </row>
    <row r="42" spans="1:14" s="50" customFormat="1" ht="21.75" customHeight="1">
      <c r="A42" s="47"/>
      <c r="B42" s="32"/>
      <c r="C42" s="47"/>
      <c r="D42" s="46">
        <v>85504</v>
      </c>
      <c r="E42" s="31"/>
      <c r="F42" s="31"/>
      <c r="G42" s="118" t="s">
        <v>40</v>
      </c>
      <c r="H42" s="54">
        <f>H43</f>
        <v>3100000</v>
      </c>
      <c r="I42" s="54">
        <f t="shared" ref="I42:M42" si="30">I43</f>
        <v>0</v>
      </c>
      <c r="J42" s="54">
        <f t="shared" si="30"/>
        <v>0</v>
      </c>
      <c r="K42" s="54">
        <f t="shared" si="30"/>
        <v>0</v>
      </c>
      <c r="L42" s="54">
        <f t="shared" si="30"/>
        <v>3100000</v>
      </c>
      <c r="M42" s="54">
        <f t="shared" si="30"/>
        <v>0</v>
      </c>
      <c r="N42" s="49"/>
    </row>
    <row r="43" spans="1:14" s="50" customFormat="1" ht="28.5" customHeight="1">
      <c r="A43" s="47"/>
      <c r="B43" s="47"/>
      <c r="C43" s="48"/>
      <c r="D43" s="47"/>
      <c r="E43" s="48"/>
      <c r="F43" s="44" t="s">
        <v>69</v>
      </c>
      <c r="G43" s="45" t="s">
        <v>41</v>
      </c>
      <c r="H43" s="52">
        <f>H44+H57+H59</f>
        <v>3100000</v>
      </c>
      <c r="I43" s="52">
        <f t="shared" ref="I43:M43" si="31">I44+I57+I59</f>
        <v>0</v>
      </c>
      <c r="J43" s="52">
        <f t="shared" si="31"/>
        <v>0</v>
      </c>
      <c r="K43" s="52">
        <f t="shared" si="31"/>
        <v>0</v>
      </c>
      <c r="L43" s="52">
        <f t="shared" si="31"/>
        <v>3100000</v>
      </c>
      <c r="M43" s="52">
        <f t="shared" si="31"/>
        <v>0</v>
      </c>
      <c r="N43" s="49"/>
    </row>
    <row r="44" spans="1:14" s="87" customFormat="1" ht="27" customHeight="1">
      <c r="A44" s="86"/>
      <c r="B44" s="86" t="s">
        <v>31</v>
      </c>
      <c r="C44" s="85"/>
      <c r="D44" s="94"/>
      <c r="E44" s="85"/>
      <c r="F44" s="95"/>
      <c r="G44" s="96" t="s">
        <v>32</v>
      </c>
      <c r="H44" s="97">
        <f>SUM(H45:H56)</f>
        <v>89000</v>
      </c>
      <c r="I44" s="97">
        <f t="shared" ref="I44:M44" si="32">SUM(I45:I56)</f>
        <v>0</v>
      </c>
      <c r="J44" s="97">
        <f t="shared" si="32"/>
        <v>0</v>
      </c>
      <c r="K44" s="97">
        <f t="shared" si="32"/>
        <v>0</v>
      </c>
      <c r="L44" s="97">
        <f t="shared" si="32"/>
        <v>89000</v>
      </c>
      <c r="M44" s="97">
        <f t="shared" si="32"/>
        <v>0</v>
      </c>
      <c r="N44" s="128"/>
    </row>
    <row r="45" spans="1:14" s="33" customFormat="1" ht="18" customHeight="1">
      <c r="A45" s="32"/>
      <c r="B45" s="32"/>
      <c r="C45" s="66"/>
      <c r="D45" s="137"/>
      <c r="E45" s="66">
        <v>3020</v>
      </c>
      <c r="F45" s="138"/>
      <c r="G45" s="38" t="s">
        <v>63</v>
      </c>
      <c r="H45" s="139">
        <v>2000</v>
      </c>
      <c r="I45" s="139">
        <v>0</v>
      </c>
      <c r="J45" s="139">
        <v>0</v>
      </c>
      <c r="K45" s="139">
        <v>0</v>
      </c>
      <c r="L45" s="104">
        <f t="shared" ref="L45" si="33">H45+J45</f>
        <v>2000</v>
      </c>
      <c r="M45" s="104">
        <f t="shared" ref="M45" si="34">I45+K45</f>
        <v>0</v>
      </c>
      <c r="N45" s="140"/>
    </row>
    <row r="46" spans="1:14" s="151" customFormat="1" ht="23.25" customHeight="1">
      <c r="A46" s="103"/>
      <c r="B46" s="103"/>
      <c r="C46" s="103"/>
      <c r="D46" s="103"/>
      <c r="E46" s="103">
        <v>4010</v>
      </c>
      <c r="F46" s="103"/>
      <c r="G46" s="148" t="s">
        <v>33</v>
      </c>
      <c r="H46" s="104">
        <v>66870</v>
      </c>
      <c r="I46" s="104">
        <v>0</v>
      </c>
      <c r="J46" s="104">
        <v>0</v>
      </c>
      <c r="K46" s="104">
        <v>0</v>
      </c>
      <c r="L46" s="104">
        <f t="shared" ref="L46:L47" si="35">H46+J46</f>
        <v>66870</v>
      </c>
      <c r="M46" s="104">
        <f t="shared" ref="M46:M47" si="36">I46+K46</f>
        <v>0</v>
      </c>
      <c r="N46" s="131"/>
    </row>
    <row r="47" spans="1:14" s="151" customFormat="1" ht="23.25" customHeight="1">
      <c r="A47" s="103"/>
      <c r="B47" s="103"/>
      <c r="C47" s="103"/>
      <c r="D47" s="103"/>
      <c r="E47" s="103">
        <v>4110</v>
      </c>
      <c r="F47" s="103"/>
      <c r="G47" s="148" t="s">
        <v>34</v>
      </c>
      <c r="H47" s="104">
        <v>11492</v>
      </c>
      <c r="I47" s="104">
        <v>0</v>
      </c>
      <c r="J47" s="104">
        <v>0</v>
      </c>
      <c r="K47" s="104">
        <v>0</v>
      </c>
      <c r="L47" s="104">
        <f t="shared" si="35"/>
        <v>11492</v>
      </c>
      <c r="M47" s="104">
        <f t="shared" si="36"/>
        <v>0</v>
      </c>
      <c r="N47" s="131"/>
    </row>
    <row r="48" spans="1:14" s="151" customFormat="1" ht="23.25" customHeight="1">
      <c r="A48" s="103"/>
      <c r="B48" s="103"/>
      <c r="C48" s="103"/>
      <c r="D48" s="103"/>
      <c r="E48" s="103">
        <v>4120</v>
      </c>
      <c r="F48" s="103"/>
      <c r="G48" s="148" t="s">
        <v>35</v>
      </c>
      <c r="H48" s="104">
        <v>1638</v>
      </c>
      <c r="I48" s="104">
        <v>0</v>
      </c>
      <c r="J48" s="104">
        <v>0</v>
      </c>
      <c r="K48" s="104">
        <v>0</v>
      </c>
      <c r="L48" s="104">
        <f t="shared" ref="L48" si="37">H48+J48</f>
        <v>1638</v>
      </c>
      <c r="M48" s="104">
        <f t="shared" ref="M48" si="38">I48+K48</f>
        <v>0</v>
      </c>
      <c r="N48" s="131"/>
    </row>
    <row r="49" spans="1:16" s="151" customFormat="1" ht="23.25" customHeight="1">
      <c r="A49" s="103"/>
      <c r="B49" s="103"/>
      <c r="C49" s="103"/>
      <c r="D49" s="103"/>
      <c r="E49" s="103">
        <v>4210</v>
      </c>
      <c r="F49" s="103"/>
      <c r="G49" s="148" t="s">
        <v>44</v>
      </c>
      <c r="H49" s="104">
        <v>948</v>
      </c>
      <c r="I49" s="104">
        <v>0</v>
      </c>
      <c r="J49" s="104">
        <v>0</v>
      </c>
      <c r="K49" s="104">
        <v>0</v>
      </c>
      <c r="L49" s="104">
        <f t="shared" ref="L49" si="39">H49+J49</f>
        <v>948</v>
      </c>
      <c r="M49" s="104">
        <f t="shared" ref="M49" si="40">I49+K49</f>
        <v>0</v>
      </c>
      <c r="N49" s="131"/>
    </row>
    <row r="50" spans="1:16" s="151" customFormat="1" ht="23.25" customHeight="1">
      <c r="A50" s="103"/>
      <c r="B50" s="103"/>
      <c r="C50" s="134"/>
      <c r="D50" s="103"/>
      <c r="E50" s="134">
        <v>4220</v>
      </c>
      <c r="F50" s="135"/>
      <c r="G50" s="148" t="s">
        <v>45</v>
      </c>
      <c r="H50" s="136">
        <v>80</v>
      </c>
      <c r="I50" s="104">
        <v>0</v>
      </c>
      <c r="J50" s="104">
        <v>0</v>
      </c>
      <c r="K50" s="104">
        <v>0</v>
      </c>
      <c r="L50" s="104">
        <f t="shared" ref="L50:L56" si="41">H50+J50</f>
        <v>80</v>
      </c>
      <c r="M50" s="104">
        <f t="shared" ref="M50:M56" si="42">I50+K50</f>
        <v>0</v>
      </c>
      <c r="N50" s="131"/>
    </row>
    <row r="51" spans="1:16" s="151" customFormat="1" ht="23.25" customHeight="1">
      <c r="A51" s="103"/>
      <c r="B51" s="103"/>
      <c r="C51" s="134"/>
      <c r="D51" s="103"/>
      <c r="E51" s="134">
        <v>4260</v>
      </c>
      <c r="F51" s="135"/>
      <c r="G51" s="148" t="s">
        <v>46</v>
      </c>
      <c r="H51" s="136">
        <v>400</v>
      </c>
      <c r="I51" s="104">
        <v>0</v>
      </c>
      <c r="J51" s="104">
        <v>0</v>
      </c>
      <c r="K51" s="104">
        <v>0</v>
      </c>
      <c r="L51" s="104">
        <f t="shared" si="41"/>
        <v>400</v>
      </c>
      <c r="M51" s="104">
        <f t="shared" si="42"/>
        <v>0</v>
      </c>
      <c r="N51" s="131"/>
    </row>
    <row r="52" spans="1:16" s="151" customFormat="1" ht="23.25" customHeight="1">
      <c r="A52" s="103"/>
      <c r="B52" s="103"/>
      <c r="C52" s="134"/>
      <c r="D52" s="103"/>
      <c r="E52" s="134">
        <v>4280</v>
      </c>
      <c r="F52" s="135"/>
      <c r="G52" s="148" t="s">
        <v>47</v>
      </c>
      <c r="H52" s="136">
        <v>400</v>
      </c>
      <c r="I52" s="104">
        <v>0</v>
      </c>
      <c r="J52" s="104">
        <v>0</v>
      </c>
      <c r="K52" s="104">
        <v>0</v>
      </c>
      <c r="L52" s="104">
        <f t="shared" si="41"/>
        <v>400</v>
      </c>
      <c r="M52" s="104">
        <f t="shared" si="42"/>
        <v>0</v>
      </c>
      <c r="N52" s="131"/>
    </row>
    <row r="53" spans="1:16" s="151" customFormat="1" ht="23.25" customHeight="1">
      <c r="A53" s="103"/>
      <c r="B53" s="103"/>
      <c r="C53" s="134"/>
      <c r="D53" s="103"/>
      <c r="E53" s="134">
        <v>4300</v>
      </c>
      <c r="F53" s="135"/>
      <c r="G53" s="148" t="s">
        <v>48</v>
      </c>
      <c r="H53" s="136">
        <v>1800</v>
      </c>
      <c r="I53" s="104">
        <v>0</v>
      </c>
      <c r="J53" s="104">
        <v>0</v>
      </c>
      <c r="K53" s="104">
        <v>0</v>
      </c>
      <c r="L53" s="104">
        <f t="shared" si="41"/>
        <v>1800</v>
      </c>
      <c r="M53" s="104">
        <f t="shared" si="42"/>
        <v>0</v>
      </c>
      <c r="N53" s="131"/>
    </row>
    <row r="54" spans="1:16" s="151" customFormat="1" ht="23.25" customHeight="1">
      <c r="A54" s="103"/>
      <c r="B54" s="103"/>
      <c r="C54" s="134"/>
      <c r="D54" s="103"/>
      <c r="E54" s="134">
        <v>4360</v>
      </c>
      <c r="F54" s="135"/>
      <c r="G54" s="148" t="s">
        <v>49</v>
      </c>
      <c r="H54" s="136">
        <v>200</v>
      </c>
      <c r="I54" s="104">
        <v>0</v>
      </c>
      <c r="J54" s="104">
        <v>0</v>
      </c>
      <c r="K54" s="104">
        <v>0</v>
      </c>
      <c r="L54" s="104">
        <f t="shared" si="41"/>
        <v>200</v>
      </c>
      <c r="M54" s="104">
        <f t="shared" si="42"/>
        <v>0</v>
      </c>
      <c r="N54" s="131"/>
    </row>
    <row r="55" spans="1:16" s="151" customFormat="1" ht="24" customHeight="1">
      <c r="A55" s="103"/>
      <c r="B55" s="103"/>
      <c r="C55" s="134"/>
      <c r="D55" s="103"/>
      <c r="E55" s="134">
        <v>4440</v>
      </c>
      <c r="F55" s="135"/>
      <c r="G55" s="148" t="s">
        <v>50</v>
      </c>
      <c r="H55" s="136">
        <v>2372</v>
      </c>
      <c r="I55" s="104">
        <v>0</v>
      </c>
      <c r="J55" s="104">
        <v>0</v>
      </c>
      <c r="K55" s="104">
        <v>0</v>
      </c>
      <c r="L55" s="104">
        <f t="shared" si="41"/>
        <v>2372</v>
      </c>
      <c r="M55" s="104">
        <f t="shared" si="42"/>
        <v>0</v>
      </c>
      <c r="N55" s="131"/>
    </row>
    <row r="56" spans="1:16" s="151" customFormat="1" ht="29.25" customHeight="1">
      <c r="A56" s="103"/>
      <c r="B56" s="103"/>
      <c r="C56" s="134"/>
      <c r="D56" s="103"/>
      <c r="E56" s="134">
        <v>4700</v>
      </c>
      <c r="F56" s="135"/>
      <c r="G56" s="148" t="s">
        <v>51</v>
      </c>
      <c r="H56" s="136">
        <v>800</v>
      </c>
      <c r="I56" s="104">
        <v>0</v>
      </c>
      <c r="J56" s="104">
        <v>0</v>
      </c>
      <c r="K56" s="104">
        <v>0</v>
      </c>
      <c r="L56" s="104">
        <f t="shared" si="41"/>
        <v>800</v>
      </c>
      <c r="M56" s="104">
        <f t="shared" si="42"/>
        <v>0</v>
      </c>
      <c r="N56" s="131"/>
    </row>
    <row r="57" spans="1:16" s="87" customFormat="1" ht="27" customHeight="1">
      <c r="A57" s="86"/>
      <c r="B57" s="86" t="s">
        <v>52</v>
      </c>
      <c r="C57" s="85"/>
      <c r="D57" s="94"/>
      <c r="E57" s="85"/>
      <c r="F57" s="95"/>
      <c r="G57" s="96" t="s">
        <v>53</v>
      </c>
      <c r="H57" s="97">
        <f>H58</f>
        <v>11000</v>
      </c>
      <c r="I57" s="97">
        <f t="shared" ref="I57:M57" si="43">I58</f>
        <v>0</v>
      </c>
      <c r="J57" s="97">
        <f t="shared" si="43"/>
        <v>0</v>
      </c>
      <c r="K57" s="97">
        <f t="shared" si="43"/>
        <v>0</v>
      </c>
      <c r="L57" s="97">
        <f t="shared" si="43"/>
        <v>11000</v>
      </c>
      <c r="M57" s="97">
        <f t="shared" si="43"/>
        <v>0</v>
      </c>
      <c r="N57" s="128"/>
    </row>
    <row r="58" spans="1:16" s="151" customFormat="1" ht="23.25" customHeight="1">
      <c r="A58" s="103"/>
      <c r="B58" s="103"/>
      <c r="C58" s="134"/>
      <c r="D58" s="103"/>
      <c r="E58" s="134">
        <v>4300</v>
      </c>
      <c r="F58" s="135"/>
      <c r="G58" s="148" t="s">
        <v>48</v>
      </c>
      <c r="H58" s="136">
        <v>11000</v>
      </c>
      <c r="I58" s="104">
        <v>0</v>
      </c>
      <c r="J58" s="104">
        <v>0</v>
      </c>
      <c r="K58" s="104">
        <v>0</v>
      </c>
      <c r="L58" s="104">
        <f t="shared" ref="L58" si="44">H58+J58</f>
        <v>11000</v>
      </c>
      <c r="M58" s="104">
        <f t="shared" ref="M58" si="45">I58+K58</f>
        <v>0</v>
      </c>
      <c r="N58" s="131"/>
    </row>
    <row r="59" spans="1:16" s="87" customFormat="1" ht="27" customHeight="1">
      <c r="A59" s="86"/>
      <c r="B59" s="86" t="s">
        <v>42</v>
      </c>
      <c r="C59" s="85"/>
      <c r="D59" s="94"/>
      <c r="E59" s="85"/>
      <c r="F59" s="95"/>
      <c r="G59" s="96" t="s">
        <v>43</v>
      </c>
      <c r="H59" s="97">
        <f t="shared" ref="H59:M59" si="46">SUM(H60:H60)</f>
        <v>3000000</v>
      </c>
      <c r="I59" s="97">
        <f t="shared" si="46"/>
        <v>0</v>
      </c>
      <c r="J59" s="97">
        <f t="shared" si="46"/>
        <v>0</v>
      </c>
      <c r="K59" s="97">
        <f t="shared" si="46"/>
        <v>0</v>
      </c>
      <c r="L59" s="97">
        <f t="shared" si="46"/>
        <v>3000000</v>
      </c>
      <c r="M59" s="97">
        <f t="shared" si="46"/>
        <v>0</v>
      </c>
      <c r="N59" s="128"/>
    </row>
    <row r="60" spans="1:16" s="150" customFormat="1" ht="23.25" customHeight="1">
      <c r="A60" s="103"/>
      <c r="B60" s="103"/>
      <c r="C60" s="103"/>
      <c r="D60" s="103"/>
      <c r="E60" s="103">
        <v>3110</v>
      </c>
      <c r="F60" s="103"/>
      <c r="G60" s="148" t="s">
        <v>27</v>
      </c>
      <c r="H60" s="104">
        <v>3000000</v>
      </c>
      <c r="I60" s="104">
        <v>0</v>
      </c>
      <c r="J60" s="104">
        <v>0</v>
      </c>
      <c r="K60" s="104">
        <v>0</v>
      </c>
      <c r="L60" s="104">
        <f t="shared" ref="L60" si="47">H60+J60</f>
        <v>3000000</v>
      </c>
      <c r="M60" s="104">
        <f t="shared" ref="M60" si="48">I60+K60</f>
        <v>0</v>
      </c>
      <c r="N60" s="122"/>
    </row>
    <row r="61" spans="1:16" ht="24">
      <c r="A61" s="59" t="s">
        <v>55</v>
      </c>
      <c r="B61" s="60"/>
      <c r="C61" s="60"/>
      <c r="D61" s="60"/>
      <c r="E61" s="60"/>
      <c r="F61" s="61"/>
      <c r="G61" s="62" t="s">
        <v>56</v>
      </c>
      <c r="H61" s="63">
        <f>H62+H70</f>
        <v>0</v>
      </c>
      <c r="I61" s="63">
        <f t="shared" ref="I61:M61" si="49">I62+I70</f>
        <v>0</v>
      </c>
      <c r="J61" s="63">
        <f t="shared" si="49"/>
        <v>72592</v>
      </c>
      <c r="K61" s="63">
        <f t="shared" si="49"/>
        <v>0</v>
      </c>
      <c r="L61" s="63">
        <f t="shared" si="49"/>
        <v>72592</v>
      </c>
      <c r="M61" s="63">
        <f t="shared" si="49"/>
        <v>0</v>
      </c>
      <c r="N61" s="21"/>
      <c r="O61" s="22"/>
    </row>
    <row r="62" spans="1:16" s="30" customFormat="1" ht="21" customHeight="1">
      <c r="A62" s="26"/>
      <c r="B62" s="27"/>
      <c r="C62" s="28">
        <v>855</v>
      </c>
      <c r="D62" s="27"/>
      <c r="E62" s="26"/>
      <c r="F62" s="27"/>
      <c r="G62" s="29" t="s">
        <v>28</v>
      </c>
      <c r="H62" s="53">
        <f>H63</f>
        <v>0</v>
      </c>
      <c r="I62" s="53">
        <f t="shared" ref="I62:M62" si="50">I63</f>
        <v>0</v>
      </c>
      <c r="J62" s="53">
        <f t="shared" si="50"/>
        <v>54250</v>
      </c>
      <c r="K62" s="53">
        <f t="shared" si="50"/>
        <v>0</v>
      </c>
      <c r="L62" s="53">
        <f t="shared" si="50"/>
        <v>54250</v>
      </c>
      <c r="M62" s="53">
        <f t="shared" si="50"/>
        <v>0</v>
      </c>
      <c r="N62" s="21"/>
      <c r="P62" s="69"/>
    </row>
    <row r="63" spans="1:16" s="50" customFormat="1" ht="21.75" customHeight="1">
      <c r="A63" s="47"/>
      <c r="B63" s="32"/>
      <c r="C63" s="47"/>
      <c r="D63" s="46">
        <v>85504</v>
      </c>
      <c r="E63" s="31"/>
      <c r="F63" s="31"/>
      <c r="G63" s="118" t="s">
        <v>40</v>
      </c>
      <c r="H63" s="54">
        <f>H64</f>
        <v>0</v>
      </c>
      <c r="I63" s="54">
        <f t="shared" ref="I63:M64" si="51">I64</f>
        <v>0</v>
      </c>
      <c r="J63" s="54">
        <f t="shared" si="51"/>
        <v>54250</v>
      </c>
      <c r="K63" s="54">
        <f t="shared" si="51"/>
        <v>0</v>
      </c>
      <c r="L63" s="54">
        <f t="shared" si="51"/>
        <v>54250</v>
      </c>
      <c r="M63" s="54">
        <f t="shared" si="51"/>
        <v>0</v>
      </c>
      <c r="N63" s="49"/>
    </row>
    <row r="64" spans="1:16" s="87" customFormat="1" ht="21" customHeight="1">
      <c r="A64" s="86"/>
      <c r="B64" s="86" t="s">
        <v>29</v>
      </c>
      <c r="C64" s="85"/>
      <c r="D64" s="94"/>
      <c r="E64" s="85"/>
      <c r="F64" s="95"/>
      <c r="G64" s="96" t="s">
        <v>30</v>
      </c>
      <c r="H64" s="97">
        <f>H65</f>
        <v>0</v>
      </c>
      <c r="I64" s="97">
        <f t="shared" si="51"/>
        <v>0</v>
      </c>
      <c r="J64" s="97">
        <f t="shared" si="51"/>
        <v>54250</v>
      </c>
      <c r="K64" s="97">
        <f t="shared" si="51"/>
        <v>0</v>
      </c>
      <c r="L64" s="97">
        <f t="shared" si="51"/>
        <v>54250</v>
      </c>
      <c r="M64" s="97">
        <f t="shared" si="51"/>
        <v>0</v>
      </c>
      <c r="N64" s="128"/>
    </row>
    <row r="65" spans="1:16" s="50" customFormat="1" ht="28.5" customHeight="1">
      <c r="A65" s="47"/>
      <c r="B65" s="47"/>
      <c r="C65" s="48"/>
      <c r="D65" s="47"/>
      <c r="E65" s="48"/>
      <c r="F65" s="44" t="s">
        <v>69</v>
      </c>
      <c r="G65" s="45" t="s">
        <v>41</v>
      </c>
      <c r="H65" s="52">
        <f>SUM(H66:H69)</f>
        <v>0</v>
      </c>
      <c r="I65" s="52">
        <f t="shared" ref="I65:M65" si="52">SUM(I66:I69)</f>
        <v>0</v>
      </c>
      <c r="J65" s="52">
        <f t="shared" si="52"/>
        <v>54250</v>
      </c>
      <c r="K65" s="52">
        <f t="shared" si="52"/>
        <v>0</v>
      </c>
      <c r="L65" s="52">
        <f t="shared" si="52"/>
        <v>54250</v>
      </c>
      <c r="M65" s="52">
        <f t="shared" si="52"/>
        <v>0</v>
      </c>
      <c r="N65" s="49"/>
    </row>
    <row r="66" spans="1:16" s="123" customFormat="1" ht="23.25" customHeight="1">
      <c r="A66" s="103"/>
      <c r="B66" s="103"/>
      <c r="C66" s="103"/>
      <c r="D66" s="103"/>
      <c r="E66" s="103">
        <v>3110</v>
      </c>
      <c r="F66" s="103"/>
      <c r="G66" s="148" t="s">
        <v>27</v>
      </c>
      <c r="H66" s="104">
        <v>0</v>
      </c>
      <c r="I66" s="104">
        <v>0</v>
      </c>
      <c r="J66" s="104">
        <v>52500</v>
      </c>
      <c r="K66" s="104">
        <v>0</v>
      </c>
      <c r="L66" s="104">
        <f t="shared" ref="L66:L69" si="53">H66+J66</f>
        <v>52500</v>
      </c>
      <c r="M66" s="104">
        <f t="shared" ref="M66:M69" si="54">I66+K66</f>
        <v>0</v>
      </c>
      <c r="N66" s="122"/>
    </row>
    <row r="67" spans="1:16" s="132" customFormat="1" ht="21" customHeight="1">
      <c r="A67" s="103"/>
      <c r="B67" s="103"/>
      <c r="C67" s="103"/>
      <c r="D67" s="103"/>
      <c r="E67" s="103">
        <v>4010</v>
      </c>
      <c r="F67" s="103"/>
      <c r="G67" s="148" t="s">
        <v>33</v>
      </c>
      <c r="H67" s="104">
        <v>0</v>
      </c>
      <c r="I67" s="104">
        <v>0</v>
      </c>
      <c r="J67" s="104">
        <v>1461</v>
      </c>
      <c r="K67" s="104">
        <v>0</v>
      </c>
      <c r="L67" s="104">
        <f t="shared" si="53"/>
        <v>1461</v>
      </c>
      <c r="M67" s="104">
        <f t="shared" si="54"/>
        <v>0</v>
      </c>
      <c r="N67" s="131"/>
    </row>
    <row r="68" spans="1:16" s="132" customFormat="1" ht="18.75" customHeight="1">
      <c r="A68" s="103"/>
      <c r="B68" s="103"/>
      <c r="C68" s="103"/>
      <c r="D68" s="103"/>
      <c r="E68" s="103">
        <v>4110</v>
      </c>
      <c r="F68" s="103"/>
      <c r="G68" s="148" t="s">
        <v>34</v>
      </c>
      <c r="H68" s="104">
        <v>0</v>
      </c>
      <c r="I68" s="104">
        <v>0</v>
      </c>
      <c r="J68" s="104">
        <v>253</v>
      </c>
      <c r="K68" s="104">
        <v>0</v>
      </c>
      <c r="L68" s="104">
        <f t="shared" si="53"/>
        <v>253</v>
      </c>
      <c r="M68" s="104">
        <f t="shared" si="54"/>
        <v>0</v>
      </c>
      <c r="N68" s="131"/>
    </row>
    <row r="69" spans="1:16" s="132" customFormat="1" ht="23.25" customHeight="1">
      <c r="A69" s="103"/>
      <c r="B69" s="103"/>
      <c r="C69" s="103"/>
      <c r="D69" s="103"/>
      <c r="E69" s="103">
        <v>4120</v>
      </c>
      <c r="F69" s="103"/>
      <c r="G69" s="149" t="s">
        <v>35</v>
      </c>
      <c r="H69" s="104">
        <v>0</v>
      </c>
      <c r="I69" s="104">
        <v>0</v>
      </c>
      <c r="J69" s="104">
        <v>36</v>
      </c>
      <c r="K69" s="104">
        <v>0</v>
      </c>
      <c r="L69" s="104">
        <f t="shared" si="53"/>
        <v>36</v>
      </c>
      <c r="M69" s="104">
        <f t="shared" si="54"/>
        <v>0</v>
      </c>
      <c r="N69" s="131"/>
    </row>
    <row r="70" spans="1:16" s="30" customFormat="1" ht="29.25" customHeight="1">
      <c r="A70" s="26"/>
      <c r="B70" s="27"/>
      <c r="C70" s="28">
        <v>853</v>
      </c>
      <c r="D70" s="27"/>
      <c r="E70" s="26"/>
      <c r="F70" s="27"/>
      <c r="G70" s="29" t="s">
        <v>57</v>
      </c>
      <c r="H70" s="53">
        <f>H71</f>
        <v>0</v>
      </c>
      <c r="I70" s="53">
        <f t="shared" ref="I70:M71" si="55">I71</f>
        <v>0</v>
      </c>
      <c r="J70" s="53">
        <f t="shared" si="55"/>
        <v>18342</v>
      </c>
      <c r="K70" s="53">
        <f t="shared" si="55"/>
        <v>0</v>
      </c>
      <c r="L70" s="53">
        <f t="shared" si="55"/>
        <v>18342</v>
      </c>
      <c r="M70" s="53">
        <f t="shared" si="55"/>
        <v>0</v>
      </c>
      <c r="N70" s="21"/>
      <c r="P70" s="69"/>
    </row>
    <row r="71" spans="1:16" s="50" customFormat="1" ht="22.5" customHeight="1">
      <c r="A71" s="47"/>
      <c r="B71" s="32"/>
      <c r="C71" s="47"/>
      <c r="D71" s="46">
        <v>85334</v>
      </c>
      <c r="E71" s="31"/>
      <c r="F71" s="31"/>
      <c r="G71" s="118" t="s">
        <v>58</v>
      </c>
      <c r="H71" s="54">
        <f>H72</f>
        <v>0</v>
      </c>
      <c r="I71" s="54">
        <f t="shared" si="55"/>
        <v>0</v>
      </c>
      <c r="J71" s="54">
        <f t="shared" si="55"/>
        <v>18342</v>
      </c>
      <c r="K71" s="54">
        <f t="shared" si="55"/>
        <v>0</v>
      </c>
      <c r="L71" s="54">
        <f t="shared" si="55"/>
        <v>18342</v>
      </c>
      <c r="M71" s="54">
        <f t="shared" si="55"/>
        <v>0</v>
      </c>
      <c r="N71" s="49"/>
    </row>
    <row r="72" spans="1:16" s="50" customFormat="1" ht="42" customHeight="1">
      <c r="A72" s="47"/>
      <c r="B72" s="47"/>
      <c r="C72" s="48"/>
      <c r="D72" s="47"/>
      <c r="E72" s="48"/>
      <c r="F72" s="44" t="s">
        <v>61</v>
      </c>
      <c r="G72" s="45" t="s">
        <v>62</v>
      </c>
      <c r="H72" s="52">
        <f t="shared" ref="H72:M72" si="56">H73+H86+H88+H93</f>
        <v>0</v>
      </c>
      <c r="I72" s="52">
        <f t="shared" si="56"/>
        <v>0</v>
      </c>
      <c r="J72" s="52">
        <f t="shared" si="56"/>
        <v>18342</v>
      </c>
      <c r="K72" s="52">
        <f t="shared" si="56"/>
        <v>0</v>
      </c>
      <c r="L72" s="52">
        <f t="shared" si="56"/>
        <v>18342</v>
      </c>
      <c r="M72" s="52">
        <f t="shared" si="56"/>
        <v>0</v>
      </c>
      <c r="N72" s="49"/>
    </row>
    <row r="73" spans="1:16" s="87" customFormat="1" ht="27" customHeight="1">
      <c r="A73" s="86"/>
      <c r="B73" s="86" t="s">
        <v>59</v>
      </c>
      <c r="C73" s="85"/>
      <c r="D73" s="94"/>
      <c r="E73" s="85"/>
      <c r="F73" s="86"/>
      <c r="G73" s="96" t="s">
        <v>67</v>
      </c>
      <c r="H73" s="97">
        <f>SUM(H74:H85)</f>
        <v>0</v>
      </c>
      <c r="I73" s="97">
        <f t="shared" ref="I73:M73" si="57">SUM(I74:I85)</f>
        <v>0</v>
      </c>
      <c r="J73" s="97">
        <f t="shared" si="57"/>
        <v>18342</v>
      </c>
      <c r="K73" s="97">
        <f t="shared" si="57"/>
        <v>0</v>
      </c>
      <c r="L73" s="97">
        <f t="shared" si="57"/>
        <v>18342</v>
      </c>
      <c r="M73" s="97">
        <f t="shared" si="57"/>
        <v>0</v>
      </c>
      <c r="N73" s="128"/>
    </row>
    <row r="74" spans="1:16" s="33" customFormat="1" ht="22.5" customHeight="1">
      <c r="A74" s="142"/>
      <c r="B74" s="142"/>
      <c r="C74" s="143"/>
      <c r="D74" s="144"/>
      <c r="E74" s="143">
        <v>3110</v>
      </c>
      <c r="F74" s="145"/>
      <c r="G74" s="146" t="s">
        <v>27</v>
      </c>
      <c r="H74" s="147">
        <v>0</v>
      </c>
      <c r="I74" s="147">
        <v>0</v>
      </c>
      <c r="J74" s="147">
        <v>18342</v>
      </c>
      <c r="K74" s="147">
        <v>0</v>
      </c>
      <c r="L74" s="141">
        <f t="shared" ref="L74" si="58">H74+J74</f>
        <v>18342</v>
      </c>
      <c r="M74" s="141">
        <f t="shared" ref="M74" si="59">I74+K74</f>
        <v>0</v>
      </c>
      <c r="N74" s="140"/>
    </row>
  </sheetData>
  <mergeCells count="5">
    <mergeCell ref="L5:M5"/>
    <mergeCell ref="H6:I6"/>
    <mergeCell ref="J6:K6"/>
    <mergeCell ref="L6:M6"/>
    <mergeCell ref="K3:M3"/>
  </mergeCells>
  <printOptions horizontalCentered="1"/>
  <pageMargins left="0" right="0" top="0.59055118110236227" bottom="0.59055118110236227" header="0.15748031496062992" footer="0.19685039370078741"/>
  <pageSetup paperSize="9" scale="85" orientation="landscape" horizontalDpi="4294967295" r:id="rId1"/>
  <headerFooter>
    <oddFooter>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zał 1</vt:lpstr>
      <vt:lpstr>zał 2</vt:lpstr>
      <vt:lpstr>'zał 1'!Tytuły_wydruku</vt:lpstr>
      <vt:lpstr>'zał 2'!Tytuły_wydruku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jstawiarska</dc:creator>
  <cp:lastModifiedBy>Justyna Wasilewska</cp:lastModifiedBy>
  <cp:lastPrinted>2018-06-27T13:03:10Z</cp:lastPrinted>
  <dcterms:created xsi:type="dcterms:W3CDTF">2014-03-11T07:36:07Z</dcterms:created>
  <dcterms:modified xsi:type="dcterms:W3CDTF">2018-06-28T07:19:14Z</dcterms:modified>
</cp:coreProperties>
</file>